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95" windowHeight="748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<sst xmlns="http://schemas.openxmlformats.org/spreadsheetml/2006/main" count="567" uniqueCount="157">
  <si>
    <t>农村低保家庭信息列表</t>
  </si>
  <si>
    <t>序号</t>
  </si>
  <si>
    <t>镇名称</t>
  </si>
  <si>
    <t>户主姓名</t>
  </si>
  <si>
    <t>家庭类别名称</t>
  </si>
  <si>
    <t>是否主动发现</t>
  </si>
  <si>
    <t>家庭人口数</t>
  </si>
  <si>
    <t>享受保障人口数</t>
  </si>
  <si>
    <t>享受时间</t>
  </si>
  <si>
    <t>开户人</t>
  </si>
  <si>
    <t>家庭月总收入</t>
  </si>
  <si>
    <t>发放金额</t>
  </si>
  <si>
    <t>差额救助金额</t>
  </si>
  <si>
    <t>分类施保金额</t>
  </si>
  <si>
    <t>调剂金额</t>
  </si>
  <si>
    <t>朱集镇</t>
  </si>
  <si>
    <t>赵*兰</t>
  </si>
  <si>
    <t>农村低保</t>
  </si>
  <si>
    <t>是</t>
  </si>
  <si>
    <t>201712</t>
  </si>
  <si>
    <t>杨*西</t>
  </si>
  <si>
    <t>王*萍</t>
  </si>
  <si>
    <t>杨*云</t>
  </si>
  <si>
    <t>代*华</t>
  </si>
  <si>
    <t>岳*利</t>
  </si>
  <si>
    <t>马*</t>
  </si>
  <si>
    <t>岳*才</t>
  </si>
  <si>
    <t>岳*训</t>
  </si>
  <si>
    <t>吴*云</t>
  </si>
  <si>
    <t>马*兰</t>
  </si>
  <si>
    <t>姜*芝</t>
  </si>
  <si>
    <t>岳*宾</t>
  </si>
  <si>
    <t>李*</t>
  </si>
  <si>
    <t>201804</t>
  </si>
  <si>
    <t>岳*配</t>
  </si>
  <si>
    <t>202007</t>
  </si>
  <si>
    <t>沈*梅</t>
  </si>
  <si>
    <t>岳*户</t>
  </si>
  <si>
    <t>刘*侠</t>
  </si>
  <si>
    <t>岳*乐</t>
  </si>
  <si>
    <t>刘*荣</t>
  </si>
  <si>
    <t>201810</t>
  </si>
  <si>
    <t>岳*彩</t>
  </si>
  <si>
    <t>朱*英</t>
  </si>
  <si>
    <t>岳*艳</t>
  </si>
  <si>
    <t>201809</t>
  </si>
  <si>
    <t>马*荣</t>
  </si>
  <si>
    <t>姜*玉</t>
  </si>
  <si>
    <t>201905</t>
  </si>
  <si>
    <t>刘*</t>
  </si>
  <si>
    <t>张*</t>
  </si>
  <si>
    <t>岳*跃</t>
  </si>
  <si>
    <t>201806</t>
  </si>
  <si>
    <t>李*花</t>
  </si>
  <si>
    <t>李*权</t>
  </si>
  <si>
    <t>李*英</t>
  </si>
  <si>
    <t>李*从</t>
  </si>
  <si>
    <t>李*树</t>
  </si>
  <si>
    <t>岳*怀</t>
  </si>
  <si>
    <t>马*伟</t>
  </si>
  <si>
    <t>杨*銮</t>
  </si>
  <si>
    <t>曹*华</t>
  </si>
  <si>
    <t>马*吉</t>
  </si>
  <si>
    <t>解*红</t>
  </si>
  <si>
    <t>杨*先</t>
  </si>
  <si>
    <t>岳*五</t>
  </si>
  <si>
    <t>候*侠</t>
  </si>
  <si>
    <t>李*岭</t>
  </si>
  <si>
    <t>尤*美</t>
  </si>
  <si>
    <t>张*月</t>
  </si>
  <si>
    <t>岳*千</t>
  </si>
  <si>
    <t>王*兰</t>
  </si>
  <si>
    <t>岳*</t>
  </si>
  <si>
    <t>岳*为</t>
  </si>
  <si>
    <t>岳*芳</t>
  </si>
  <si>
    <t>岳*洋</t>
  </si>
  <si>
    <t>岳*业</t>
  </si>
  <si>
    <t>岳*爽</t>
  </si>
  <si>
    <t>岳*发</t>
  </si>
  <si>
    <t>岳*求</t>
  </si>
  <si>
    <t>沈*玲</t>
  </si>
  <si>
    <t>熊*珍</t>
  </si>
  <si>
    <t>岳*民</t>
  </si>
  <si>
    <t>杨*玲</t>
  </si>
  <si>
    <t>杨*孝</t>
  </si>
  <si>
    <t>马*英</t>
  </si>
  <si>
    <t>马*平</t>
  </si>
  <si>
    <t>岳*梦</t>
  </si>
  <si>
    <t>张*荣</t>
  </si>
  <si>
    <t>岳*敬</t>
  </si>
  <si>
    <t>马*利</t>
  </si>
  <si>
    <t>马*丰</t>
  </si>
  <si>
    <t>马*超</t>
  </si>
  <si>
    <t>岳*丰</t>
  </si>
  <si>
    <t>岳*华</t>
  </si>
  <si>
    <t>岳*锦</t>
  </si>
  <si>
    <t>杨*宣</t>
  </si>
  <si>
    <t>201808</t>
  </si>
  <si>
    <t>李*彬</t>
  </si>
  <si>
    <t>马*梅</t>
  </si>
  <si>
    <t>李*猛</t>
  </si>
  <si>
    <t>李*兰</t>
  </si>
  <si>
    <t>201908</t>
  </si>
  <si>
    <t>赵*</t>
  </si>
  <si>
    <t>202112</t>
  </si>
  <si>
    <t>岳*永</t>
  </si>
  <si>
    <t>朱*梅</t>
  </si>
  <si>
    <t>202107</t>
  </si>
  <si>
    <t>岳*进</t>
  </si>
  <si>
    <t>岳*轩</t>
  </si>
  <si>
    <t>202009</t>
  </si>
  <si>
    <t>岳*柱</t>
  </si>
  <si>
    <t>岳*超</t>
  </si>
  <si>
    <t>杨*台</t>
  </si>
  <si>
    <t>王*龙</t>
  </si>
  <si>
    <t>王*坤</t>
  </si>
  <si>
    <t>晏*荣</t>
  </si>
  <si>
    <t>岳*展</t>
  </si>
  <si>
    <t>岳*敏</t>
  </si>
  <si>
    <t>梅*宇</t>
  </si>
  <si>
    <t>202104</t>
  </si>
  <si>
    <t>梅*杰</t>
  </si>
  <si>
    <t>蔡*梅</t>
  </si>
  <si>
    <t>梅*俊</t>
  </si>
  <si>
    <t>马*华</t>
  </si>
  <si>
    <t>岳*田</t>
  </si>
  <si>
    <t>马*良</t>
  </si>
  <si>
    <t>202203</t>
  </si>
  <si>
    <t>岳*端</t>
  </si>
  <si>
    <t>尤*英</t>
  </si>
  <si>
    <t>201912</t>
  </si>
  <si>
    <t>马*友</t>
  </si>
  <si>
    <t>岳*德</t>
  </si>
  <si>
    <t>202210</t>
  </si>
  <si>
    <t>吕*强</t>
  </si>
  <si>
    <t>202204</t>
  </si>
  <si>
    <t>潘*英</t>
  </si>
  <si>
    <t>岳*连</t>
  </si>
  <si>
    <t>岳*璀</t>
  </si>
  <si>
    <t>202304</t>
  </si>
  <si>
    <t>尹*玲</t>
  </si>
  <si>
    <t>马*芹</t>
  </si>
  <si>
    <t>202309</t>
  </si>
  <si>
    <t>杨*刚</t>
  </si>
  <si>
    <t>岳*徽</t>
  </si>
  <si>
    <t>岳*刚</t>
  </si>
  <si>
    <t>岳*朋</t>
  </si>
  <si>
    <t>岳*梅</t>
  </si>
  <si>
    <t>岳*宋</t>
  </si>
  <si>
    <t>202308</t>
  </si>
  <si>
    <t>杨*礼</t>
  </si>
  <si>
    <t>岳*传</t>
  </si>
  <si>
    <t>202312</t>
  </si>
  <si>
    <t>孙*凤</t>
  </si>
  <si>
    <t>候*梅</t>
  </si>
  <si>
    <t>202311</t>
  </si>
  <si>
    <t>岳*莹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</si>
</sst>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2" fillId="13" borderId="0" applyNumberFormat="0" applyBorder="0" applyProtection="0"/>
    <xf numFmtId="0" fontId="2" fillId="3" borderId="0" applyNumberFormat="0" applyBorder="0" applyProtection="0"/>
    <xf numFmtId="0" fontId="20" fillId="14" borderId="0" applyNumberFormat="0" applyBorder="0" applyProtection="0"/>
    <xf numFmtId="0" fontId="20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0" fillId="18" borderId="0" applyNumberFormat="0" applyBorder="0" applyProtection="0"/>
    <xf numFmtId="0" fontId="20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0" fillId="22" borderId="0" applyNumberFormat="0" applyBorder="0" applyProtection="0"/>
    <xf numFmtId="0" fontId="20" fillId="23" borderId="0" applyNumberFormat="0" applyBorder="0" applyProtection="0"/>
    <xf numFmtId="0" fontId="2" fillId="5" borderId="0" applyNumberFormat="0" applyBorder="0" applyProtection="0"/>
    <xf numFmtId="0" fontId="2" fillId="24" borderId="0" applyNumberFormat="0" applyBorder="0" applyProtection="0"/>
    <xf numFmtId="0" fontId="20" fillId="23" borderId="0" applyNumberFormat="0" applyBorder="0" applyProtection="0"/>
    <xf numFmtId="0" fontId="2" fillId="0" borderId="0">
      <alignment vertical="center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2" fillId="9" borderId="0" applyNumberFormat="0" applyBorder="0" applyProtection="0"/>
    <xf numFmtId="0" fontId="22" fillId="3" borderId="0" applyNumberFormat="0" applyBorder="0" applyProtection="0"/>
    <xf numFmtId="0" fontId="22" fillId="13" borderId="0" applyNumberFormat="0" applyBorder="0" applyProtection="0"/>
    <xf numFmtId="0" fontId="22" fillId="25" borderId="0" applyNumberFormat="0" applyBorder="0" applyProtection="0"/>
    <xf numFmtId="0" fontId="22" fillId="20" borderId="0" applyNumberFormat="0" applyBorder="0" applyProtection="0"/>
    <xf numFmtId="0" fontId="22" fillId="5" borderId="0" applyNumberFormat="0" applyBorder="0" applyProtection="0"/>
    <xf numFmtId="0" fontId="22" fillId="26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2" fillId="27" borderId="0" applyNumberFormat="0" applyBorder="0" applyProtection="0"/>
    <xf numFmtId="0" fontId="22" fillId="28" borderId="0" applyNumberFormat="0" applyBorder="0" applyProtection="0"/>
    <xf numFmtId="0" fontId="22" fillId="24" borderId="0" applyNumberFormat="0" applyBorder="0" applyProtection="0"/>
    <xf numFmtId="0" fontId="23" fillId="29" borderId="0" applyNumberFormat="0" applyBorder="0" applyProtection="0"/>
    <xf numFmtId="0" fontId="23" fillId="3" borderId="0" applyNumberFormat="0" applyBorder="0" applyProtection="0"/>
    <xf numFmtId="0" fontId="23" fillId="30" borderId="0" applyNumberFormat="0" applyBorder="0" applyProtection="0"/>
    <xf numFmtId="0" fontId="23" fillId="31" borderId="0" applyNumberFormat="0" applyBorder="0" applyProtection="0"/>
    <xf numFmtId="0" fontId="23" fillId="22" borderId="0" applyNumberFormat="0" applyBorder="0" applyProtection="0"/>
    <xf numFmtId="0" fontId="23" fillId="23" borderId="0" applyNumberFormat="0" applyBorder="0" applyProtection="0"/>
    <xf numFmtId="0" fontId="23" fillId="32" borderId="0" applyNumberFormat="0" applyBorder="0" applyProtection="0"/>
    <xf numFmtId="0" fontId="23" fillId="12" borderId="0" applyNumberFormat="0" applyBorder="0" applyProtection="0"/>
    <xf numFmtId="0" fontId="23" fillId="33" borderId="0" applyNumberFormat="0" applyBorder="0" applyProtection="0"/>
    <xf numFmtId="0" fontId="23" fillId="15" borderId="0" applyNumberFormat="0" applyBorder="0" applyProtection="0"/>
    <xf numFmtId="0" fontId="23" fillId="19" borderId="0" applyNumberFormat="0" applyBorder="0" applyProtection="0"/>
    <xf numFmtId="0" fontId="23" fillId="23" borderId="0" applyNumberFormat="0" applyBorder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4"/>
  <sheetViews>
    <sheetView showGridLines="0" tabSelected="1" workbookViewId="0">
      <selection activeCell="E1" sqref="E$1:E$1048576"/>
    </sheetView>
  </sheetViews>
  <sheetFormatPr defaultColWidth="9" defaultRowHeight="13.5"/>
  <cols>
    <col min="1" max="1" width="5.125" customWidth="1"/>
    <col min="2" max="2" width="7.5" customWidth="1"/>
    <col min="3" max="3" width="9" customWidth="1"/>
    <col min="4" max="4" width="12.25" customWidth="1"/>
    <col min="5" max="5" width="7.875" customWidth="1"/>
    <col min="6" max="6" width="9.875" customWidth="1"/>
    <col min="7" max="7" width="10.175" customWidth="1"/>
    <col min="8" max="8" width="9.75" customWidth="1"/>
    <col min="9" max="9" width="12.25" customWidth="1"/>
    <col min="10" max="10" width="10.25" customWidth="1"/>
    <col min="11" max="11" width="8.875" customWidth="1"/>
    <col min="12" max="12" width="9.875" customWidth="1"/>
    <col min="14" max="14" width="6.75" customWidth="1"/>
  </cols>
  <sheetData>
    <row r="1" s="1" customFormat="1" ht="37.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22.5" customHeight="1" spans="1:14">
      <c r="A3" s="6">
        <f>1</f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5">
        <v>1</v>
      </c>
      <c r="G3" s="5">
        <v>1</v>
      </c>
      <c r="H3" s="6" t="s">
        <v>19</v>
      </c>
      <c r="I3" s="6" t="s">
        <v>20</v>
      </c>
      <c r="J3" s="6">
        <v>382</v>
      </c>
      <c r="K3" s="5">
        <v>557</v>
      </c>
      <c r="L3" s="6">
        <v>340</v>
      </c>
      <c r="M3" s="6">
        <v>217</v>
      </c>
      <c r="N3" s="5">
        <v>0</v>
      </c>
    </row>
    <row r="4" s="2" customFormat="1" ht="22.5" customHeight="1" spans="1:14">
      <c r="A4" s="6">
        <f>2</f>
        <v>2</v>
      </c>
      <c r="B4" s="6" t="s">
        <v>15</v>
      </c>
      <c r="C4" s="6" t="s">
        <v>21</v>
      </c>
      <c r="D4" s="6" t="s">
        <v>17</v>
      </c>
      <c r="E4" s="6" t="s">
        <v>18</v>
      </c>
      <c r="F4" s="5">
        <v>2</v>
      </c>
      <c r="G4" s="5">
        <v>2</v>
      </c>
      <c r="H4" s="6" t="s">
        <v>19</v>
      </c>
      <c r="I4" s="6" t="s">
        <v>21</v>
      </c>
      <c r="J4" s="6">
        <v>763</v>
      </c>
      <c r="K4" s="5">
        <v>898</v>
      </c>
      <c r="L4" s="6">
        <v>681</v>
      </c>
      <c r="M4" s="6">
        <v>217</v>
      </c>
      <c r="N4" s="5">
        <v>0</v>
      </c>
    </row>
    <row r="5" s="2" customFormat="1" ht="22.5" customHeight="1" spans="1:14">
      <c r="A5" s="6">
        <f>3</f>
        <v>3</v>
      </c>
      <c r="B5" s="6" t="s">
        <v>15</v>
      </c>
      <c r="C5" s="6" t="s">
        <v>22</v>
      </c>
      <c r="D5" s="6" t="s">
        <v>17</v>
      </c>
      <c r="E5" s="6" t="s">
        <v>18</v>
      </c>
      <c r="F5" s="5">
        <v>1</v>
      </c>
      <c r="G5" s="5">
        <v>1</v>
      </c>
      <c r="H5" s="6" t="s">
        <v>19</v>
      </c>
      <c r="I5" s="6" t="s">
        <v>22</v>
      </c>
      <c r="J5" s="6">
        <v>407</v>
      </c>
      <c r="K5" s="5">
        <v>459</v>
      </c>
      <c r="L5" s="6">
        <v>315</v>
      </c>
      <c r="M5" s="6">
        <v>144</v>
      </c>
      <c r="N5" s="5">
        <v>0</v>
      </c>
    </row>
    <row r="6" s="2" customFormat="1" ht="22.5" customHeight="1" spans="1:14">
      <c r="A6" s="6">
        <f>4</f>
        <v>4</v>
      </c>
      <c r="B6" s="6" t="s">
        <v>15</v>
      </c>
      <c r="C6" s="6" t="s">
        <v>23</v>
      </c>
      <c r="D6" s="6" t="s">
        <v>17</v>
      </c>
      <c r="E6" s="6" t="s">
        <v>18</v>
      </c>
      <c r="F6" s="5">
        <v>1</v>
      </c>
      <c r="G6" s="5">
        <v>1</v>
      </c>
      <c r="H6" s="6" t="s">
        <v>19</v>
      </c>
      <c r="I6" s="6" t="s">
        <v>23</v>
      </c>
      <c r="J6" s="6">
        <v>407</v>
      </c>
      <c r="K6" s="5">
        <v>459</v>
      </c>
      <c r="L6" s="6">
        <v>315</v>
      </c>
      <c r="M6" s="6">
        <v>144</v>
      </c>
      <c r="N6" s="5">
        <v>0</v>
      </c>
    </row>
    <row r="7" s="2" customFormat="1" ht="22.5" customHeight="1" spans="1:14">
      <c r="A7" s="6">
        <f>5</f>
        <v>5</v>
      </c>
      <c r="B7" s="6" t="s">
        <v>15</v>
      </c>
      <c r="C7" s="6" t="s">
        <v>24</v>
      </c>
      <c r="D7" s="6" t="s">
        <v>17</v>
      </c>
      <c r="E7" s="6" t="s">
        <v>18</v>
      </c>
      <c r="F7" s="5">
        <v>2</v>
      </c>
      <c r="G7" s="5">
        <v>2</v>
      </c>
      <c r="H7" s="6" t="s">
        <v>19</v>
      </c>
      <c r="I7" s="6" t="s">
        <v>24</v>
      </c>
      <c r="J7" s="6">
        <v>813</v>
      </c>
      <c r="K7" s="5">
        <v>919</v>
      </c>
      <c r="L7" s="6">
        <v>631</v>
      </c>
      <c r="M7" s="6">
        <v>288</v>
      </c>
      <c r="N7" s="5">
        <v>0</v>
      </c>
    </row>
    <row r="8" s="2" customFormat="1" ht="22.5" customHeight="1" spans="1:14">
      <c r="A8" s="6">
        <f>6</f>
        <v>6</v>
      </c>
      <c r="B8" s="6" t="s">
        <v>15</v>
      </c>
      <c r="C8" s="6" t="s">
        <v>25</v>
      </c>
      <c r="D8" s="6" t="s">
        <v>17</v>
      </c>
      <c r="E8" s="6" t="s">
        <v>18</v>
      </c>
      <c r="F8" s="5">
        <v>2</v>
      </c>
      <c r="G8" s="5">
        <v>2</v>
      </c>
      <c r="H8" s="6" t="s">
        <v>19</v>
      </c>
      <c r="I8" s="6" t="s">
        <v>25</v>
      </c>
      <c r="J8" s="6">
        <v>833</v>
      </c>
      <c r="K8" s="5">
        <v>611</v>
      </c>
      <c r="L8" s="6">
        <v>611</v>
      </c>
      <c r="M8" s="6">
        <v>0</v>
      </c>
      <c r="N8" s="5">
        <v>0</v>
      </c>
    </row>
    <row r="9" s="2" customFormat="1" ht="22.5" customHeight="1" spans="1:14">
      <c r="A9" s="6">
        <f>7</f>
        <v>7</v>
      </c>
      <c r="B9" s="6" t="s">
        <v>15</v>
      </c>
      <c r="C9" s="6" t="s">
        <v>26</v>
      </c>
      <c r="D9" s="6" t="s">
        <v>17</v>
      </c>
      <c r="E9" s="6" t="s">
        <v>18</v>
      </c>
      <c r="F9" s="5">
        <v>2</v>
      </c>
      <c r="G9" s="5">
        <v>2</v>
      </c>
      <c r="H9" s="6" t="s">
        <v>19</v>
      </c>
      <c r="I9" s="6" t="s">
        <v>26</v>
      </c>
      <c r="J9" s="6">
        <v>813</v>
      </c>
      <c r="K9" s="5">
        <v>919</v>
      </c>
      <c r="L9" s="6">
        <v>631</v>
      </c>
      <c r="M9" s="6">
        <v>288</v>
      </c>
      <c r="N9" s="5">
        <v>0</v>
      </c>
    </row>
    <row r="10" s="2" customFormat="1" ht="22.5" customHeight="1" spans="1:14">
      <c r="A10" s="6">
        <f>8</f>
        <v>8</v>
      </c>
      <c r="B10" s="6" t="s">
        <v>15</v>
      </c>
      <c r="C10" s="6" t="s">
        <v>27</v>
      </c>
      <c r="D10" s="6" t="s">
        <v>17</v>
      </c>
      <c r="E10" s="6" t="s">
        <v>18</v>
      </c>
      <c r="F10" s="5">
        <v>2</v>
      </c>
      <c r="G10" s="5">
        <v>2</v>
      </c>
      <c r="H10" s="6" t="s">
        <v>19</v>
      </c>
      <c r="I10" s="6" t="s">
        <v>27</v>
      </c>
      <c r="J10" s="6">
        <v>813</v>
      </c>
      <c r="K10" s="5">
        <v>919</v>
      </c>
      <c r="L10" s="6">
        <v>631</v>
      </c>
      <c r="M10" s="6">
        <v>288</v>
      </c>
      <c r="N10" s="5">
        <v>0</v>
      </c>
    </row>
    <row r="11" s="2" customFormat="1" ht="22.5" customHeight="1" spans="1:14">
      <c r="A11" s="6">
        <f>9</f>
        <v>9</v>
      </c>
      <c r="B11" s="6" t="s">
        <v>15</v>
      </c>
      <c r="C11" s="6" t="s">
        <v>28</v>
      </c>
      <c r="D11" s="6" t="s">
        <v>17</v>
      </c>
      <c r="E11" s="6" t="s">
        <v>18</v>
      </c>
      <c r="F11" s="5">
        <v>2</v>
      </c>
      <c r="G11" s="5">
        <v>2</v>
      </c>
      <c r="H11" s="6" t="s">
        <v>19</v>
      </c>
      <c r="I11" s="6" t="s">
        <v>28</v>
      </c>
      <c r="J11" s="6">
        <v>813</v>
      </c>
      <c r="K11" s="5">
        <v>919</v>
      </c>
      <c r="L11" s="6">
        <v>631</v>
      </c>
      <c r="M11" s="6">
        <v>288</v>
      </c>
      <c r="N11" s="5">
        <v>0</v>
      </c>
    </row>
    <row r="12" s="2" customFormat="1" ht="22.5" customHeight="1" spans="1:14">
      <c r="A12" s="6">
        <f>10</f>
        <v>10</v>
      </c>
      <c r="B12" s="6" t="s">
        <v>15</v>
      </c>
      <c r="C12" s="6" t="s">
        <v>29</v>
      </c>
      <c r="D12" s="6" t="s">
        <v>17</v>
      </c>
      <c r="E12" s="6" t="s">
        <v>18</v>
      </c>
      <c r="F12" s="5">
        <v>2</v>
      </c>
      <c r="G12" s="5">
        <v>2</v>
      </c>
      <c r="H12" s="6" t="s">
        <v>19</v>
      </c>
      <c r="I12" s="6" t="s">
        <v>29</v>
      </c>
      <c r="J12" s="6">
        <v>763</v>
      </c>
      <c r="K12" s="5">
        <v>1042</v>
      </c>
      <c r="L12" s="6">
        <v>681</v>
      </c>
      <c r="M12" s="6">
        <v>361</v>
      </c>
      <c r="N12" s="5">
        <v>0</v>
      </c>
    </row>
    <row r="13" s="2" customFormat="1" ht="22.5" customHeight="1" spans="1:14">
      <c r="A13" s="6">
        <f>11</f>
        <v>11</v>
      </c>
      <c r="B13" s="6" t="s">
        <v>15</v>
      </c>
      <c r="C13" s="6" t="s">
        <v>30</v>
      </c>
      <c r="D13" s="6" t="s">
        <v>17</v>
      </c>
      <c r="E13" s="6" t="s">
        <v>18</v>
      </c>
      <c r="F13" s="5">
        <v>2</v>
      </c>
      <c r="G13" s="5">
        <v>2</v>
      </c>
      <c r="H13" s="6" t="s">
        <v>19</v>
      </c>
      <c r="I13" s="6" t="s">
        <v>30</v>
      </c>
      <c r="J13" s="6">
        <v>763</v>
      </c>
      <c r="K13" s="5">
        <v>898</v>
      </c>
      <c r="L13" s="6">
        <v>681</v>
      </c>
      <c r="M13" s="6">
        <v>217</v>
      </c>
      <c r="N13" s="5">
        <v>0</v>
      </c>
    </row>
    <row r="14" s="2" customFormat="1" ht="22.5" customHeight="1" spans="1:14">
      <c r="A14" s="6">
        <f>12</f>
        <v>12</v>
      </c>
      <c r="B14" s="6" t="s">
        <v>15</v>
      </c>
      <c r="C14" s="6" t="s">
        <v>31</v>
      </c>
      <c r="D14" s="6" t="s">
        <v>17</v>
      </c>
      <c r="E14" s="6" t="s">
        <v>18</v>
      </c>
      <c r="F14" s="5">
        <v>1</v>
      </c>
      <c r="G14" s="5">
        <v>1</v>
      </c>
      <c r="H14" s="6" t="s">
        <v>19</v>
      </c>
      <c r="I14" s="6" t="s">
        <v>31</v>
      </c>
      <c r="J14" s="6">
        <v>417</v>
      </c>
      <c r="K14" s="5">
        <v>305</v>
      </c>
      <c r="L14" s="6">
        <v>305</v>
      </c>
      <c r="M14" s="6">
        <v>0</v>
      </c>
      <c r="N14" s="5">
        <v>0</v>
      </c>
    </row>
    <row r="15" s="2" customFormat="1" ht="22.5" customHeight="1" spans="1:14">
      <c r="A15" s="6">
        <f>13</f>
        <v>13</v>
      </c>
      <c r="B15" s="6" t="s">
        <v>15</v>
      </c>
      <c r="C15" s="6" t="s">
        <v>32</v>
      </c>
      <c r="D15" s="6" t="s">
        <v>17</v>
      </c>
      <c r="E15" s="6" t="s">
        <v>18</v>
      </c>
      <c r="F15" s="5">
        <v>3</v>
      </c>
      <c r="G15" s="5">
        <v>3</v>
      </c>
      <c r="H15" s="6" t="s">
        <v>33</v>
      </c>
      <c r="I15" s="6" t="s">
        <v>32</v>
      </c>
      <c r="J15" s="6">
        <v>1220</v>
      </c>
      <c r="K15" s="5">
        <v>1090</v>
      </c>
      <c r="L15" s="6">
        <v>946</v>
      </c>
      <c r="M15" s="6">
        <v>144</v>
      </c>
      <c r="N15" s="5">
        <v>0</v>
      </c>
    </row>
    <row r="16" s="2" customFormat="1" ht="22.5" customHeight="1" spans="1:14">
      <c r="A16" s="6">
        <f>14</f>
        <v>14</v>
      </c>
      <c r="B16" s="6" t="s">
        <v>15</v>
      </c>
      <c r="C16" s="6" t="s">
        <v>34</v>
      </c>
      <c r="D16" s="6" t="s">
        <v>17</v>
      </c>
      <c r="E16" s="6" t="s">
        <v>18</v>
      </c>
      <c r="F16" s="5">
        <v>2</v>
      </c>
      <c r="G16" s="5">
        <v>2</v>
      </c>
      <c r="H16" s="6" t="s">
        <v>35</v>
      </c>
      <c r="I16" s="6" t="s">
        <v>34</v>
      </c>
      <c r="J16" s="6">
        <v>813</v>
      </c>
      <c r="K16" s="5">
        <v>992</v>
      </c>
      <c r="L16" s="6">
        <v>631</v>
      </c>
      <c r="M16" s="6">
        <v>361</v>
      </c>
      <c r="N16" s="5">
        <v>0</v>
      </c>
    </row>
    <row r="17" s="2" customFormat="1" ht="22.5" customHeight="1" spans="1:14">
      <c r="A17" s="6">
        <f>15</f>
        <v>15</v>
      </c>
      <c r="B17" s="6" t="s">
        <v>15</v>
      </c>
      <c r="C17" s="6" t="s">
        <v>36</v>
      </c>
      <c r="D17" s="6" t="s">
        <v>17</v>
      </c>
      <c r="E17" s="6" t="s">
        <v>18</v>
      </c>
      <c r="F17" s="5">
        <v>1</v>
      </c>
      <c r="G17" s="5">
        <v>1</v>
      </c>
      <c r="H17" s="6" t="s">
        <v>19</v>
      </c>
      <c r="I17" s="6" t="s">
        <v>37</v>
      </c>
      <c r="J17" s="6">
        <v>406</v>
      </c>
      <c r="K17" s="5">
        <v>533</v>
      </c>
      <c r="L17" s="6">
        <v>316</v>
      </c>
      <c r="M17" s="6">
        <v>217</v>
      </c>
      <c r="N17" s="5">
        <v>0</v>
      </c>
    </row>
    <row r="18" s="2" customFormat="1" ht="22.5" customHeight="1" spans="1:14">
      <c r="A18" s="6">
        <f>16</f>
        <v>16</v>
      </c>
      <c r="B18" s="6" t="s">
        <v>15</v>
      </c>
      <c r="C18" s="6" t="s">
        <v>38</v>
      </c>
      <c r="D18" s="6" t="s">
        <v>17</v>
      </c>
      <c r="E18" s="6" t="s">
        <v>18</v>
      </c>
      <c r="F18" s="5">
        <v>1</v>
      </c>
      <c r="G18" s="5">
        <v>1</v>
      </c>
      <c r="H18" s="6" t="s">
        <v>33</v>
      </c>
      <c r="I18" s="6" t="s">
        <v>39</v>
      </c>
      <c r="J18" s="6">
        <v>407</v>
      </c>
      <c r="K18" s="5">
        <v>459</v>
      </c>
      <c r="L18" s="6">
        <v>315</v>
      </c>
      <c r="M18" s="6">
        <v>144</v>
      </c>
      <c r="N18" s="5">
        <v>0</v>
      </c>
    </row>
    <row r="19" s="2" customFormat="1" ht="22.5" customHeight="1" spans="1:14">
      <c r="A19" s="6">
        <f>17</f>
        <v>17</v>
      </c>
      <c r="B19" s="6" t="s">
        <v>15</v>
      </c>
      <c r="C19" s="6" t="s">
        <v>40</v>
      </c>
      <c r="D19" s="6" t="s">
        <v>17</v>
      </c>
      <c r="E19" s="6" t="s">
        <v>18</v>
      </c>
      <c r="F19" s="5">
        <v>1</v>
      </c>
      <c r="G19" s="5">
        <v>1</v>
      </c>
      <c r="H19" s="6" t="s">
        <v>41</v>
      </c>
      <c r="I19" s="6" t="s">
        <v>42</v>
      </c>
      <c r="J19" s="6">
        <v>406</v>
      </c>
      <c r="K19" s="5">
        <v>316</v>
      </c>
      <c r="L19" s="6">
        <v>316</v>
      </c>
      <c r="M19" s="6">
        <v>0</v>
      </c>
      <c r="N19" s="5">
        <v>0</v>
      </c>
    </row>
    <row r="20" s="2" customFormat="1" ht="22.5" customHeight="1" spans="1:14">
      <c r="A20" s="6">
        <f>18</f>
        <v>18</v>
      </c>
      <c r="B20" s="6" t="s">
        <v>15</v>
      </c>
      <c r="C20" s="6" t="s">
        <v>43</v>
      </c>
      <c r="D20" s="6" t="s">
        <v>17</v>
      </c>
      <c r="E20" s="6" t="s">
        <v>18</v>
      </c>
      <c r="F20" s="5">
        <v>1</v>
      </c>
      <c r="G20" s="5">
        <v>1</v>
      </c>
      <c r="H20" s="6" t="s">
        <v>19</v>
      </c>
      <c r="I20" s="6" t="s">
        <v>43</v>
      </c>
      <c r="J20" s="6">
        <v>406</v>
      </c>
      <c r="K20" s="5">
        <v>460</v>
      </c>
      <c r="L20" s="6">
        <v>316</v>
      </c>
      <c r="M20" s="6">
        <v>144</v>
      </c>
      <c r="N20" s="5">
        <v>0</v>
      </c>
    </row>
    <row r="21" s="2" customFormat="1" ht="22.5" customHeight="1" spans="1:14">
      <c r="A21" s="6">
        <f>19</f>
        <v>19</v>
      </c>
      <c r="B21" s="6" t="s">
        <v>15</v>
      </c>
      <c r="C21" s="6" t="s">
        <v>44</v>
      </c>
      <c r="D21" s="6" t="s">
        <v>17</v>
      </c>
      <c r="E21" s="6" t="s">
        <v>18</v>
      </c>
      <c r="F21" s="5">
        <v>4</v>
      </c>
      <c r="G21" s="5">
        <v>3</v>
      </c>
      <c r="H21" s="6" t="s">
        <v>45</v>
      </c>
      <c r="I21" s="6" t="s">
        <v>46</v>
      </c>
      <c r="J21" s="6">
        <v>1160</v>
      </c>
      <c r="K21" s="5">
        <v>1294</v>
      </c>
      <c r="L21" s="6">
        <v>1006</v>
      </c>
      <c r="M21" s="6">
        <v>288</v>
      </c>
      <c r="N21" s="5">
        <v>0</v>
      </c>
    </row>
    <row r="22" s="2" customFormat="1" ht="22.5" customHeight="1" spans="1:14">
      <c r="A22" s="6">
        <f>20</f>
        <v>20</v>
      </c>
      <c r="B22" s="6" t="s">
        <v>15</v>
      </c>
      <c r="C22" s="6" t="s">
        <v>47</v>
      </c>
      <c r="D22" s="6" t="s">
        <v>17</v>
      </c>
      <c r="E22" s="6" t="s">
        <v>18</v>
      </c>
      <c r="F22" s="5">
        <v>3</v>
      </c>
      <c r="G22" s="5">
        <v>3</v>
      </c>
      <c r="H22" s="6" t="s">
        <v>48</v>
      </c>
      <c r="I22" s="6" t="s">
        <v>47</v>
      </c>
      <c r="J22" s="6">
        <v>1158</v>
      </c>
      <c r="K22" s="5">
        <v>1296</v>
      </c>
      <c r="L22" s="6">
        <v>1008</v>
      </c>
      <c r="M22" s="6">
        <v>288</v>
      </c>
      <c r="N22" s="5">
        <v>0</v>
      </c>
    </row>
    <row r="23" s="2" customFormat="1" ht="22.5" customHeight="1" spans="1:14">
      <c r="A23" s="6">
        <f>21</f>
        <v>21</v>
      </c>
      <c r="B23" s="6" t="s">
        <v>15</v>
      </c>
      <c r="C23" s="6" t="s">
        <v>49</v>
      </c>
      <c r="D23" s="6" t="s">
        <v>17</v>
      </c>
      <c r="E23" s="6" t="s">
        <v>18</v>
      </c>
      <c r="F23" s="5">
        <v>2</v>
      </c>
      <c r="G23" s="5">
        <v>2</v>
      </c>
      <c r="H23" s="6" t="s">
        <v>33</v>
      </c>
      <c r="I23" s="6" t="s">
        <v>49</v>
      </c>
      <c r="J23" s="6">
        <v>813</v>
      </c>
      <c r="K23" s="5">
        <v>775</v>
      </c>
      <c r="L23" s="6">
        <v>631</v>
      </c>
      <c r="M23" s="6">
        <v>144</v>
      </c>
      <c r="N23" s="5">
        <v>0</v>
      </c>
    </row>
    <row r="24" s="2" customFormat="1" ht="22.5" customHeight="1" spans="1:14">
      <c r="A24" s="6">
        <f>22</f>
        <v>22</v>
      </c>
      <c r="B24" s="6" t="s">
        <v>15</v>
      </c>
      <c r="C24" s="6" t="s">
        <v>50</v>
      </c>
      <c r="D24" s="6" t="s">
        <v>17</v>
      </c>
      <c r="E24" s="6" t="s">
        <v>18</v>
      </c>
      <c r="F24" s="5">
        <v>2</v>
      </c>
      <c r="G24" s="5">
        <v>2</v>
      </c>
      <c r="H24" s="6" t="s">
        <v>33</v>
      </c>
      <c r="I24" s="6" t="s">
        <v>50</v>
      </c>
      <c r="J24" s="6">
        <v>813</v>
      </c>
      <c r="K24" s="5">
        <v>775</v>
      </c>
      <c r="L24" s="6">
        <v>631</v>
      </c>
      <c r="M24" s="6">
        <v>144</v>
      </c>
      <c r="N24" s="5">
        <v>0</v>
      </c>
    </row>
    <row r="25" s="2" customFormat="1" ht="22.5" customHeight="1" spans="1:14">
      <c r="A25" s="6">
        <f>23</f>
        <v>23</v>
      </c>
      <c r="B25" s="6" t="s">
        <v>15</v>
      </c>
      <c r="C25" s="6" t="s">
        <v>51</v>
      </c>
      <c r="D25" s="6" t="s">
        <v>17</v>
      </c>
      <c r="E25" s="6" t="s">
        <v>18</v>
      </c>
      <c r="F25" s="5">
        <v>4</v>
      </c>
      <c r="G25" s="5">
        <v>4</v>
      </c>
      <c r="H25" s="6" t="s">
        <v>52</v>
      </c>
      <c r="I25" s="6" t="s">
        <v>51</v>
      </c>
      <c r="J25" s="6">
        <v>1596</v>
      </c>
      <c r="K25" s="5">
        <v>1653</v>
      </c>
      <c r="L25" s="6">
        <v>1292</v>
      </c>
      <c r="M25" s="6">
        <v>361</v>
      </c>
      <c r="N25" s="5">
        <v>0</v>
      </c>
    </row>
    <row r="26" s="2" customFormat="1" ht="22.5" customHeight="1" spans="1:14">
      <c r="A26" s="6">
        <f>24</f>
        <v>24</v>
      </c>
      <c r="B26" s="6" t="s">
        <v>15</v>
      </c>
      <c r="C26" s="6" t="s">
        <v>53</v>
      </c>
      <c r="D26" s="6" t="s">
        <v>17</v>
      </c>
      <c r="E26" s="6" t="s">
        <v>18</v>
      </c>
      <c r="F26" s="5">
        <v>1</v>
      </c>
      <c r="G26" s="5">
        <v>1</v>
      </c>
      <c r="H26" s="6" t="s">
        <v>52</v>
      </c>
      <c r="I26" s="6" t="s">
        <v>54</v>
      </c>
      <c r="J26" s="6">
        <v>406</v>
      </c>
      <c r="K26" s="5">
        <v>533</v>
      </c>
      <c r="L26" s="6">
        <v>316</v>
      </c>
      <c r="M26" s="6">
        <v>217</v>
      </c>
      <c r="N26" s="5">
        <v>0</v>
      </c>
    </row>
    <row r="27" s="2" customFormat="1" ht="22.5" customHeight="1" spans="1:14">
      <c r="A27" s="6">
        <f>25</f>
        <v>25</v>
      </c>
      <c r="B27" s="6" t="s">
        <v>15</v>
      </c>
      <c r="C27" s="6" t="s">
        <v>55</v>
      </c>
      <c r="D27" s="6" t="s">
        <v>17</v>
      </c>
      <c r="E27" s="6" t="s">
        <v>18</v>
      </c>
      <c r="F27" s="5">
        <v>2</v>
      </c>
      <c r="G27" s="5">
        <v>2</v>
      </c>
      <c r="H27" s="6" t="s">
        <v>33</v>
      </c>
      <c r="I27" s="6" t="s">
        <v>56</v>
      </c>
      <c r="J27" s="6">
        <v>812</v>
      </c>
      <c r="K27" s="5">
        <v>776</v>
      </c>
      <c r="L27" s="6">
        <v>632</v>
      </c>
      <c r="M27" s="6">
        <v>144</v>
      </c>
      <c r="N27" s="5">
        <v>0</v>
      </c>
    </row>
    <row r="28" s="2" customFormat="1" ht="22.5" customHeight="1" spans="1:14">
      <c r="A28" s="6">
        <f>26</f>
        <v>26</v>
      </c>
      <c r="B28" s="6" t="s">
        <v>15</v>
      </c>
      <c r="C28" s="6" t="s">
        <v>57</v>
      </c>
      <c r="D28" s="6" t="s">
        <v>17</v>
      </c>
      <c r="E28" s="6" t="s">
        <v>18</v>
      </c>
      <c r="F28" s="5">
        <v>2</v>
      </c>
      <c r="G28" s="5">
        <v>2</v>
      </c>
      <c r="H28" s="6" t="s">
        <v>41</v>
      </c>
      <c r="I28" s="6" t="s">
        <v>57</v>
      </c>
      <c r="J28" s="6">
        <v>813</v>
      </c>
      <c r="K28" s="5">
        <v>992</v>
      </c>
      <c r="L28" s="6">
        <v>631</v>
      </c>
      <c r="M28" s="6">
        <v>361</v>
      </c>
      <c r="N28" s="5">
        <v>0</v>
      </c>
    </row>
    <row r="29" s="2" customFormat="1" ht="22.5" customHeight="1" spans="1:14">
      <c r="A29" s="6">
        <f>27</f>
        <v>27</v>
      </c>
      <c r="B29" s="6" t="s">
        <v>15</v>
      </c>
      <c r="C29" s="6" t="s">
        <v>58</v>
      </c>
      <c r="D29" s="6" t="s">
        <v>17</v>
      </c>
      <c r="E29" s="6" t="s">
        <v>18</v>
      </c>
      <c r="F29" s="5">
        <v>2</v>
      </c>
      <c r="G29" s="5">
        <v>2</v>
      </c>
      <c r="H29" s="6" t="s">
        <v>41</v>
      </c>
      <c r="I29" s="6" t="s">
        <v>58</v>
      </c>
      <c r="J29" s="6">
        <v>812</v>
      </c>
      <c r="K29" s="5">
        <v>993</v>
      </c>
      <c r="L29" s="6">
        <v>632</v>
      </c>
      <c r="M29" s="6">
        <v>361</v>
      </c>
      <c r="N29" s="5">
        <v>0</v>
      </c>
    </row>
    <row r="30" s="2" customFormat="1" ht="22.5" customHeight="1" spans="1:14">
      <c r="A30" s="6">
        <f>28</f>
        <v>28</v>
      </c>
      <c r="B30" s="6" t="s">
        <v>15</v>
      </c>
      <c r="C30" s="6" t="s">
        <v>29</v>
      </c>
      <c r="D30" s="6" t="s">
        <v>17</v>
      </c>
      <c r="E30" s="6" t="s">
        <v>18</v>
      </c>
      <c r="F30" s="5">
        <v>1</v>
      </c>
      <c r="G30" s="5">
        <v>1</v>
      </c>
      <c r="H30" s="6" t="s">
        <v>41</v>
      </c>
      <c r="I30" s="6" t="s">
        <v>59</v>
      </c>
      <c r="J30" s="6">
        <v>406</v>
      </c>
      <c r="K30" s="5">
        <v>533</v>
      </c>
      <c r="L30" s="6">
        <v>316</v>
      </c>
      <c r="M30" s="6">
        <v>217</v>
      </c>
      <c r="N30" s="5">
        <v>0</v>
      </c>
    </row>
    <row r="31" s="2" customFormat="1" ht="22.5" customHeight="1" spans="1:14">
      <c r="A31" s="6">
        <f>29</f>
        <v>29</v>
      </c>
      <c r="B31" s="6" t="s">
        <v>15</v>
      </c>
      <c r="C31" s="6" t="s">
        <v>60</v>
      </c>
      <c r="D31" s="6" t="s">
        <v>17</v>
      </c>
      <c r="E31" s="6" t="s">
        <v>18</v>
      </c>
      <c r="F31" s="5">
        <v>3</v>
      </c>
      <c r="G31" s="5">
        <v>3</v>
      </c>
      <c r="H31" s="6" t="s">
        <v>33</v>
      </c>
      <c r="I31" s="6" t="s">
        <v>61</v>
      </c>
      <c r="J31" s="6">
        <v>1218</v>
      </c>
      <c r="K31" s="5">
        <v>1165</v>
      </c>
      <c r="L31" s="6">
        <v>948</v>
      </c>
      <c r="M31" s="6">
        <v>217</v>
      </c>
      <c r="N31" s="5">
        <v>0</v>
      </c>
    </row>
    <row r="32" s="2" customFormat="1" ht="22.5" customHeight="1" spans="1:14">
      <c r="A32" s="6">
        <f>30</f>
        <v>30</v>
      </c>
      <c r="B32" s="6" t="s">
        <v>15</v>
      </c>
      <c r="C32" s="6" t="s">
        <v>62</v>
      </c>
      <c r="D32" s="6" t="s">
        <v>17</v>
      </c>
      <c r="E32" s="6" t="s">
        <v>18</v>
      </c>
      <c r="F32" s="5">
        <v>2</v>
      </c>
      <c r="G32" s="5">
        <v>2</v>
      </c>
      <c r="H32" s="6" t="s">
        <v>41</v>
      </c>
      <c r="I32" s="6" t="s">
        <v>62</v>
      </c>
      <c r="J32" s="6">
        <v>812</v>
      </c>
      <c r="K32" s="5">
        <v>920</v>
      </c>
      <c r="L32" s="6">
        <v>632</v>
      </c>
      <c r="M32" s="6">
        <v>288</v>
      </c>
      <c r="N32" s="5">
        <v>0</v>
      </c>
    </row>
    <row r="33" s="2" customFormat="1" ht="22.5" customHeight="1" spans="1:14">
      <c r="A33" s="6">
        <f>31</f>
        <v>31</v>
      </c>
      <c r="B33" s="6" t="s">
        <v>15</v>
      </c>
      <c r="C33" s="6" t="s">
        <v>63</v>
      </c>
      <c r="D33" s="6" t="s">
        <v>17</v>
      </c>
      <c r="E33" s="6" t="s">
        <v>18</v>
      </c>
      <c r="F33" s="5">
        <v>2</v>
      </c>
      <c r="G33" s="5">
        <v>2</v>
      </c>
      <c r="H33" s="6" t="s">
        <v>19</v>
      </c>
      <c r="I33" s="6" t="s">
        <v>64</v>
      </c>
      <c r="J33" s="6">
        <v>812</v>
      </c>
      <c r="K33" s="5">
        <v>920</v>
      </c>
      <c r="L33" s="6">
        <v>632</v>
      </c>
      <c r="M33" s="6">
        <v>288</v>
      </c>
      <c r="N33" s="5">
        <v>0</v>
      </c>
    </row>
    <row r="34" s="2" customFormat="1" ht="22.5" customHeight="1" spans="1:14">
      <c r="A34" s="6">
        <f>32</f>
        <v>32</v>
      </c>
      <c r="B34" s="6" t="s">
        <v>15</v>
      </c>
      <c r="C34" s="6" t="s">
        <v>65</v>
      </c>
      <c r="D34" s="6" t="s">
        <v>17</v>
      </c>
      <c r="E34" s="6" t="s">
        <v>18</v>
      </c>
      <c r="F34" s="5">
        <v>2</v>
      </c>
      <c r="G34" s="5">
        <v>2</v>
      </c>
      <c r="H34" s="6" t="s">
        <v>41</v>
      </c>
      <c r="I34" s="6" t="s">
        <v>65</v>
      </c>
      <c r="J34" s="6">
        <v>812</v>
      </c>
      <c r="K34" s="5">
        <v>920</v>
      </c>
      <c r="L34" s="6">
        <v>632</v>
      </c>
      <c r="M34" s="6">
        <v>288</v>
      </c>
      <c r="N34" s="5">
        <v>0</v>
      </c>
    </row>
    <row r="35" s="2" customFormat="1" ht="22.5" customHeight="1" spans="1:14">
      <c r="A35" s="6">
        <f>33</f>
        <v>33</v>
      </c>
      <c r="B35" s="6" t="s">
        <v>15</v>
      </c>
      <c r="C35" s="6" t="s">
        <v>66</v>
      </c>
      <c r="D35" s="6" t="s">
        <v>17</v>
      </c>
      <c r="E35" s="6" t="s">
        <v>18</v>
      </c>
      <c r="F35" s="5">
        <v>3</v>
      </c>
      <c r="G35" s="5">
        <v>3</v>
      </c>
      <c r="H35" s="6" t="s">
        <v>19</v>
      </c>
      <c r="I35" s="6" t="s">
        <v>67</v>
      </c>
      <c r="J35" s="6">
        <v>1219</v>
      </c>
      <c r="K35" s="5">
        <v>1235</v>
      </c>
      <c r="L35" s="6">
        <v>947</v>
      </c>
      <c r="M35" s="6">
        <v>288</v>
      </c>
      <c r="N35" s="5">
        <v>0</v>
      </c>
    </row>
    <row r="36" s="2" customFormat="1" ht="22.5" customHeight="1" spans="1:14">
      <c r="A36" s="6">
        <f>34</f>
        <v>34</v>
      </c>
      <c r="B36" s="6" t="s">
        <v>15</v>
      </c>
      <c r="C36" s="6" t="s">
        <v>68</v>
      </c>
      <c r="D36" s="6" t="s">
        <v>17</v>
      </c>
      <c r="E36" s="6" t="s">
        <v>18</v>
      </c>
      <c r="F36" s="5">
        <v>2</v>
      </c>
      <c r="G36" s="5">
        <v>2</v>
      </c>
      <c r="H36" s="6" t="s">
        <v>41</v>
      </c>
      <c r="I36" s="6" t="s">
        <v>39</v>
      </c>
      <c r="J36" s="6">
        <v>813</v>
      </c>
      <c r="K36" s="5">
        <v>919</v>
      </c>
      <c r="L36" s="6">
        <v>631</v>
      </c>
      <c r="M36" s="6">
        <v>288</v>
      </c>
      <c r="N36" s="5">
        <v>0</v>
      </c>
    </row>
    <row r="37" s="2" customFormat="1" ht="22.5" customHeight="1" spans="1:14">
      <c r="A37" s="6">
        <f>35</f>
        <v>35</v>
      </c>
      <c r="B37" s="6" t="s">
        <v>15</v>
      </c>
      <c r="C37" s="6" t="s">
        <v>69</v>
      </c>
      <c r="D37" s="6" t="s">
        <v>17</v>
      </c>
      <c r="E37" s="6" t="s">
        <v>18</v>
      </c>
      <c r="F37" s="5">
        <v>1</v>
      </c>
      <c r="G37" s="5">
        <v>1</v>
      </c>
      <c r="H37" s="6" t="s">
        <v>41</v>
      </c>
      <c r="I37" s="6" t="s">
        <v>70</v>
      </c>
      <c r="J37" s="6">
        <v>406</v>
      </c>
      <c r="K37" s="5">
        <v>460</v>
      </c>
      <c r="L37" s="6">
        <v>316</v>
      </c>
      <c r="M37" s="6">
        <v>144</v>
      </c>
      <c r="N37" s="5">
        <v>0</v>
      </c>
    </row>
    <row r="38" s="2" customFormat="1" ht="22.5" customHeight="1" spans="1:14">
      <c r="A38" s="6">
        <f>36</f>
        <v>36</v>
      </c>
      <c r="B38" s="6" t="s">
        <v>15</v>
      </c>
      <c r="C38" s="6" t="s">
        <v>71</v>
      </c>
      <c r="D38" s="6" t="s">
        <v>17</v>
      </c>
      <c r="E38" s="6" t="s">
        <v>18</v>
      </c>
      <c r="F38" s="5">
        <v>1</v>
      </c>
      <c r="G38" s="5">
        <v>1</v>
      </c>
      <c r="H38" s="6" t="s">
        <v>41</v>
      </c>
      <c r="I38" s="6" t="s">
        <v>72</v>
      </c>
      <c r="J38" s="6">
        <v>406</v>
      </c>
      <c r="K38" s="5">
        <v>460</v>
      </c>
      <c r="L38" s="6">
        <v>316</v>
      </c>
      <c r="M38" s="6">
        <v>144</v>
      </c>
      <c r="N38" s="5">
        <v>0</v>
      </c>
    </row>
    <row r="39" s="2" customFormat="1" ht="22.5" customHeight="1" spans="1:14">
      <c r="A39" s="6">
        <f>37</f>
        <v>37</v>
      </c>
      <c r="B39" s="6" t="s">
        <v>15</v>
      </c>
      <c r="C39" s="6" t="s">
        <v>73</v>
      </c>
      <c r="D39" s="6" t="s">
        <v>17</v>
      </c>
      <c r="E39" s="6" t="s">
        <v>18</v>
      </c>
      <c r="F39" s="5">
        <v>1</v>
      </c>
      <c r="G39" s="5">
        <v>1</v>
      </c>
      <c r="H39" s="6" t="s">
        <v>41</v>
      </c>
      <c r="I39" s="6" t="s">
        <v>73</v>
      </c>
      <c r="J39" s="6">
        <v>406</v>
      </c>
      <c r="K39" s="5">
        <v>460</v>
      </c>
      <c r="L39" s="6">
        <v>316</v>
      </c>
      <c r="M39" s="6">
        <v>144</v>
      </c>
      <c r="N39" s="5">
        <v>0</v>
      </c>
    </row>
    <row r="40" s="2" customFormat="1" ht="22.5" customHeight="1" spans="1:14">
      <c r="A40" s="6">
        <f>38</f>
        <v>38</v>
      </c>
      <c r="B40" s="6" t="s">
        <v>15</v>
      </c>
      <c r="C40" s="6" t="s">
        <v>74</v>
      </c>
      <c r="D40" s="6" t="s">
        <v>17</v>
      </c>
      <c r="E40" s="6" t="s">
        <v>18</v>
      </c>
      <c r="F40" s="5">
        <v>1</v>
      </c>
      <c r="G40" s="5">
        <v>1</v>
      </c>
      <c r="H40" s="6" t="s">
        <v>41</v>
      </c>
      <c r="I40" s="6" t="s">
        <v>74</v>
      </c>
      <c r="J40" s="6">
        <v>406</v>
      </c>
      <c r="K40" s="5">
        <v>460</v>
      </c>
      <c r="L40" s="6">
        <v>316</v>
      </c>
      <c r="M40" s="6">
        <v>144</v>
      </c>
      <c r="N40" s="5">
        <v>0</v>
      </c>
    </row>
    <row r="41" s="2" customFormat="1" ht="22.5" customHeight="1" spans="1:14">
      <c r="A41" s="6">
        <f>39</f>
        <v>39</v>
      </c>
      <c r="B41" s="6" t="s">
        <v>15</v>
      </c>
      <c r="C41" s="6" t="s">
        <v>75</v>
      </c>
      <c r="D41" s="6" t="s">
        <v>17</v>
      </c>
      <c r="E41" s="6" t="s">
        <v>18</v>
      </c>
      <c r="F41" s="5">
        <v>5</v>
      </c>
      <c r="G41" s="5">
        <v>5</v>
      </c>
      <c r="H41" s="6" t="s">
        <v>41</v>
      </c>
      <c r="I41" s="6" t="s">
        <v>75</v>
      </c>
      <c r="J41" s="6">
        <v>1941</v>
      </c>
      <c r="K41" s="5">
        <v>2101</v>
      </c>
      <c r="L41" s="6">
        <v>1669</v>
      </c>
      <c r="M41" s="6">
        <v>432</v>
      </c>
      <c r="N41" s="5">
        <v>0</v>
      </c>
    </row>
    <row r="42" s="2" customFormat="1" ht="22.5" customHeight="1" spans="1:14">
      <c r="A42" s="6">
        <f>40</f>
        <v>40</v>
      </c>
      <c r="B42" s="6" t="s">
        <v>15</v>
      </c>
      <c r="C42" s="6" t="s">
        <v>72</v>
      </c>
      <c r="D42" s="6" t="s">
        <v>17</v>
      </c>
      <c r="E42" s="6" t="s">
        <v>18</v>
      </c>
      <c r="F42" s="5">
        <v>2</v>
      </c>
      <c r="G42" s="5">
        <v>2</v>
      </c>
      <c r="H42" s="6" t="s">
        <v>41</v>
      </c>
      <c r="I42" s="6" t="s">
        <v>72</v>
      </c>
      <c r="J42" s="6">
        <v>813</v>
      </c>
      <c r="K42" s="5">
        <v>631</v>
      </c>
      <c r="L42" s="6">
        <v>631</v>
      </c>
      <c r="M42" s="6">
        <v>0</v>
      </c>
      <c r="N42" s="5">
        <v>0</v>
      </c>
    </row>
    <row r="43" s="2" customFormat="1" ht="22.5" customHeight="1" spans="1:14">
      <c r="A43" s="6">
        <f>41</f>
        <v>41</v>
      </c>
      <c r="B43" s="6" t="s">
        <v>15</v>
      </c>
      <c r="C43" s="6" t="s">
        <v>76</v>
      </c>
      <c r="D43" s="6" t="s">
        <v>17</v>
      </c>
      <c r="E43" s="6" t="s">
        <v>18</v>
      </c>
      <c r="F43" s="5">
        <v>1</v>
      </c>
      <c r="G43" s="5">
        <v>1</v>
      </c>
      <c r="H43" s="6" t="s">
        <v>41</v>
      </c>
      <c r="I43" s="6" t="s">
        <v>76</v>
      </c>
      <c r="J43" s="6">
        <v>406</v>
      </c>
      <c r="K43" s="5">
        <v>316</v>
      </c>
      <c r="L43" s="6">
        <v>316</v>
      </c>
      <c r="M43" s="6">
        <v>0</v>
      </c>
      <c r="N43" s="5">
        <v>0</v>
      </c>
    </row>
    <row r="44" s="2" customFormat="1" ht="22.5" customHeight="1" spans="1:14">
      <c r="A44" s="6">
        <f>42</f>
        <v>42</v>
      </c>
      <c r="B44" s="6" t="s">
        <v>15</v>
      </c>
      <c r="C44" s="6" t="s">
        <v>77</v>
      </c>
      <c r="D44" s="6" t="s">
        <v>17</v>
      </c>
      <c r="E44" s="6" t="s">
        <v>18</v>
      </c>
      <c r="F44" s="5">
        <v>5</v>
      </c>
      <c r="G44" s="5">
        <v>5</v>
      </c>
      <c r="H44" s="6" t="s">
        <v>19</v>
      </c>
      <c r="I44" s="6" t="s">
        <v>77</v>
      </c>
      <c r="J44" s="6">
        <v>2031</v>
      </c>
      <c r="K44" s="5">
        <v>2084</v>
      </c>
      <c r="L44" s="6">
        <v>1579</v>
      </c>
      <c r="M44" s="6">
        <v>505</v>
      </c>
      <c r="N44" s="5">
        <v>0</v>
      </c>
    </row>
    <row r="45" s="2" customFormat="1" ht="22.5" customHeight="1" spans="1:14">
      <c r="A45" s="6">
        <f>43</f>
        <v>43</v>
      </c>
      <c r="B45" s="6" t="s">
        <v>15</v>
      </c>
      <c r="C45" s="6" t="s">
        <v>78</v>
      </c>
      <c r="D45" s="6" t="s">
        <v>17</v>
      </c>
      <c r="E45" s="6" t="s">
        <v>18</v>
      </c>
      <c r="F45" s="5">
        <v>4</v>
      </c>
      <c r="G45" s="5">
        <v>4</v>
      </c>
      <c r="H45" s="6" t="s">
        <v>19</v>
      </c>
      <c r="I45" s="6" t="s">
        <v>79</v>
      </c>
      <c r="J45" s="6">
        <v>1624</v>
      </c>
      <c r="K45" s="5">
        <v>1696</v>
      </c>
      <c r="L45" s="6">
        <v>1264</v>
      </c>
      <c r="M45" s="6">
        <v>432</v>
      </c>
      <c r="N45" s="5">
        <v>0</v>
      </c>
    </row>
    <row r="46" s="2" customFormat="1" ht="22.5" customHeight="1" spans="1:14">
      <c r="A46" s="6">
        <f>44</f>
        <v>44</v>
      </c>
      <c r="B46" s="6" t="s">
        <v>15</v>
      </c>
      <c r="C46" s="6" t="s">
        <v>80</v>
      </c>
      <c r="D46" s="6" t="s">
        <v>17</v>
      </c>
      <c r="E46" s="6" t="s">
        <v>18</v>
      </c>
      <c r="F46" s="5">
        <v>4</v>
      </c>
      <c r="G46" s="5">
        <v>4</v>
      </c>
      <c r="H46" s="6" t="s">
        <v>41</v>
      </c>
      <c r="I46" s="6" t="s">
        <v>81</v>
      </c>
      <c r="J46" s="6">
        <v>1624</v>
      </c>
      <c r="K46" s="5">
        <v>1408</v>
      </c>
      <c r="L46" s="6">
        <v>1264</v>
      </c>
      <c r="M46" s="6">
        <v>144</v>
      </c>
      <c r="N46" s="5">
        <v>0</v>
      </c>
    </row>
    <row r="47" s="2" customFormat="1" ht="22.5" customHeight="1" spans="1:14">
      <c r="A47" s="6">
        <f>45</f>
        <v>45</v>
      </c>
      <c r="B47" s="6" t="s">
        <v>15</v>
      </c>
      <c r="C47" s="6" t="s">
        <v>82</v>
      </c>
      <c r="D47" s="6" t="s">
        <v>17</v>
      </c>
      <c r="E47" s="6" t="s">
        <v>18</v>
      </c>
      <c r="F47" s="5">
        <v>1</v>
      </c>
      <c r="G47" s="5">
        <v>1</v>
      </c>
      <c r="H47" s="6" t="s">
        <v>41</v>
      </c>
      <c r="I47" s="6" t="s">
        <v>82</v>
      </c>
      <c r="J47" s="6">
        <v>406</v>
      </c>
      <c r="K47" s="5">
        <v>460</v>
      </c>
      <c r="L47" s="6">
        <v>316</v>
      </c>
      <c r="M47" s="6">
        <v>144</v>
      </c>
      <c r="N47" s="5">
        <v>0</v>
      </c>
    </row>
    <row r="48" s="2" customFormat="1" ht="22.5" customHeight="1" spans="1:14">
      <c r="A48" s="6">
        <f>46</f>
        <v>46</v>
      </c>
      <c r="B48" s="6" t="s">
        <v>15</v>
      </c>
      <c r="C48" s="6" t="s">
        <v>83</v>
      </c>
      <c r="D48" s="6" t="s">
        <v>17</v>
      </c>
      <c r="E48" s="6" t="s">
        <v>18</v>
      </c>
      <c r="F48" s="5">
        <v>4</v>
      </c>
      <c r="G48" s="5">
        <v>4</v>
      </c>
      <c r="H48" s="6" t="s">
        <v>41</v>
      </c>
      <c r="I48" s="6" t="s">
        <v>84</v>
      </c>
      <c r="J48" s="6">
        <v>1564</v>
      </c>
      <c r="K48" s="5">
        <v>1756</v>
      </c>
      <c r="L48" s="6">
        <v>1324</v>
      </c>
      <c r="M48" s="6">
        <v>432</v>
      </c>
      <c r="N48" s="5">
        <v>0</v>
      </c>
    </row>
    <row r="49" s="2" customFormat="1" ht="22.5" customHeight="1" spans="1:14">
      <c r="A49" s="6">
        <f>47</f>
        <v>47</v>
      </c>
      <c r="B49" s="6" t="s">
        <v>15</v>
      </c>
      <c r="C49" s="6" t="s">
        <v>85</v>
      </c>
      <c r="D49" s="6" t="s">
        <v>17</v>
      </c>
      <c r="E49" s="6" t="s">
        <v>18</v>
      </c>
      <c r="F49" s="5">
        <v>2</v>
      </c>
      <c r="G49" s="5">
        <v>2</v>
      </c>
      <c r="H49" s="6" t="s">
        <v>41</v>
      </c>
      <c r="I49" s="6" t="s">
        <v>85</v>
      </c>
      <c r="J49" s="6">
        <v>813</v>
      </c>
      <c r="K49" s="5">
        <v>775</v>
      </c>
      <c r="L49" s="6">
        <v>631</v>
      </c>
      <c r="M49" s="6">
        <v>144</v>
      </c>
      <c r="N49" s="5">
        <v>0</v>
      </c>
    </row>
    <row r="50" s="2" customFormat="1" ht="22.5" customHeight="1" spans="1:14">
      <c r="A50" s="6">
        <f>48</f>
        <v>48</v>
      </c>
      <c r="B50" s="6" t="s">
        <v>15</v>
      </c>
      <c r="C50" s="6" t="s">
        <v>86</v>
      </c>
      <c r="D50" s="6" t="s">
        <v>17</v>
      </c>
      <c r="E50" s="6" t="s">
        <v>18</v>
      </c>
      <c r="F50" s="5">
        <v>1</v>
      </c>
      <c r="G50" s="5">
        <v>1</v>
      </c>
      <c r="H50" s="6" t="s">
        <v>41</v>
      </c>
      <c r="I50" s="6" t="s">
        <v>86</v>
      </c>
      <c r="J50" s="6">
        <v>406</v>
      </c>
      <c r="K50" s="5">
        <v>460</v>
      </c>
      <c r="L50" s="6">
        <v>316</v>
      </c>
      <c r="M50" s="6">
        <v>144</v>
      </c>
      <c r="N50" s="5">
        <v>0</v>
      </c>
    </row>
    <row r="51" s="2" customFormat="1" ht="22.5" customHeight="1" spans="1:14">
      <c r="A51" s="6">
        <f>49</f>
        <v>49</v>
      </c>
      <c r="B51" s="6" t="s">
        <v>15</v>
      </c>
      <c r="C51" s="6" t="s">
        <v>87</v>
      </c>
      <c r="D51" s="6" t="s">
        <v>17</v>
      </c>
      <c r="E51" s="6" t="s">
        <v>18</v>
      </c>
      <c r="F51" s="5">
        <v>4</v>
      </c>
      <c r="G51" s="5">
        <v>4</v>
      </c>
      <c r="H51" s="6" t="s">
        <v>41</v>
      </c>
      <c r="I51" s="6" t="s">
        <v>78</v>
      </c>
      <c r="J51" s="6">
        <v>1594</v>
      </c>
      <c r="K51" s="5">
        <v>1726</v>
      </c>
      <c r="L51" s="6">
        <v>1294</v>
      </c>
      <c r="M51" s="6">
        <v>432</v>
      </c>
      <c r="N51" s="5">
        <v>0</v>
      </c>
    </row>
    <row r="52" s="2" customFormat="1" ht="22.5" customHeight="1" spans="1:14">
      <c r="A52" s="6">
        <f>50</f>
        <v>50</v>
      </c>
      <c r="B52" s="6" t="s">
        <v>15</v>
      </c>
      <c r="C52" s="6" t="s">
        <v>88</v>
      </c>
      <c r="D52" s="6" t="s">
        <v>17</v>
      </c>
      <c r="E52" s="6" t="s">
        <v>18</v>
      </c>
      <c r="F52" s="5">
        <v>1</v>
      </c>
      <c r="G52" s="5">
        <v>1</v>
      </c>
      <c r="H52" s="6" t="s">
        <v>41</v>
      </c>
      <c r="I52" s="6" t="s">
        <v>89</v>
      </c>
      <c r="J52" s="6">
        <v>406</v>
      </c>
      <c r="K52" s="5">
        <v>460</v>
      </c>
      <c r="L52" s="6">
        <v>316</v>
      </c>
      <c r="M52" s="6">
        <v>144</v>
      </c>
      <c r="N52" s="5">
        <v>0</v>
      </c>
    </row>
    <row r="53" s="2" customFormat="1" ht="22.5" customHeight="1" spans="1:14">
      <c r="A53" s="6">
        <f>51</f>
        <v>51</v>
      </c>
      <c r="B53" s="6" t="s">
        <v>15</v>
      </c>
      <c r="C53" s="6" t="s">
        <v>90</v>
      </c>
      <c r="D53" s="6" t="s">
        <v>17</v>
      </c>
      <c r="E53" s="6" t="s">
        <v>18</v>
      </c>
      <c r="F53" s="5">
        <v>2</v>
      </c>
      <c r="G53" s="5">
        <v>2</v>
      </c>
      <c r="H53" s="6" t="s">
        <v>33</v>
      </c>
      <c r="I53" s="6" t="s">
        <v>90</v>
      </c>
      <c r="J53" s="6">
        <v>763</v>
      </c>
      <c r="K53" s="5">
        <v>898</v>
      </c>
      <c r="L53" s="6">
        <v>681</v>
      </c>
      <c r="M53" s="6">
        <v>217</v>
      </c>
      <c r="N53" s="5">
        <v>0</v>
      </c>
    </row>
    <row r="54" s="2" customFormat="1" ht="22.5" customHeight="1" spans="1:14">
      <c r="A54" s="6">
        <f>52</f>
        <v>52</v>
      </c>
      <c r="B54" s="6" t="s">
        <v>15</v>
      </c>
      <c r="C54" s="6" t="s">
        <v>91</v>
      </c>
      <c r="D54" s="6" t="s">
        <v>17</v>
      </c>
      <c r="E54" s="6" t="s">
        <v>18</v>
      </c>
      <c r="F54" s="5">
        <v>3</v>
      </c>
      <c r="G54" s="5">
        <v>3</v>
      </c>
      <c r="H54" s="6" t="s">
        <v>41</v>
      </c>
      <c r="I54" s="6" t="s">
        <v>91</v>
      </c>
      <c r="J54" s="6">
        <v>1218</v>
      </c>
      <c r="K54" s="5">
        <v>948</v>
      </c>
      <c r="L54" s="6">
        <v>948</v>
      </c>
      <c r="M54" s="6">
        <v>0</v>
      </c>
      <c r="N54" s="5">
        <v>0</v>
      </c>
    </row>
    <row r="55" s="2" customFormat="1" ht="22.5" customHeight="1" spans="1:14">
      <c r="A55" s="6">
        <f>53</f>
        <v>53</v>
      </c>
      <c r="B55" s="6" t="s">
        <v>15</v>
      </c>
      <c r="C55" s="6" t="s">
        <v>92</v>
      </c>
      <c r="D55" s="6" t="s">
        <v>17</v>
      </c>
      <c r="E55" s="6" t="s">
        <v>18</v>
      </c>
      <c r="F55" s="5">
        <v>4</v>
      </c>
      <c r="G55" s="5">
        <v>4</v>
      </c>
      <c r="H55" s="6" t="s">
        <v>41</v>
      </c>
      <c r="I55" s="6" t="s">
        <v>92</v>
      </c>
      <c r="J55" s="6">
        <v>1626</v>
      </c>
      <c r="K55" s="5">
        <v>1550</v>
      </c>
      <c r="L55" s="6">
        <v>1262</v>
      </c>
      <c r="M55" s="6">
        <v>288</v>
      </c>
      <c r="N55" s="5">
        <v>0</v>
      </c>
    </row>
    <row r="56" s="2" customFormat="1" ht="22.5" customHeight="1" spans="1:14">
      <c r="A56" s="6">
        <f>54</f>
        <v>54</v>
      </c>
      <c r="B56" s="6" t="s">
        <v>15</v>
      </c>
      <c r="C56" s="6" t="s">
        <v>93</v>
      </c>
      <c r="D56" s="6" t="s">
        <v>17</v>
      </c>
      <c r="E56" s="6" t="s">
        <v>18</v>
      </c>
      <c r="F56" s="5">
        <v>3</v>
      </c>
      <c r="G56" s="5">
        <v>3</v>
      </c>
      <c r="H56" s="6" t="s">
        <v>41</v>
      </c>
      <c r="I56" s="6" t="s">
        <v>93</v>
      </c>
      <c r="J56" s="6">
        <v>1218</v>
      </c>
      <c r="K56" s="5">
        <v>1092</v>
      </c>
      <c r="L56" s="6">
        <v>948</v>
      </c>
      <c r="M56" s="6">
        <v>144</v>
      </c>
      <c r="N56" s="5">
        <v>0</v>
      </c>
    </row>
    <row r="57" s="2" customFormat="1" ht="22.5" customHeight="1" spans="1:14">
      <c r="A57" s="6">
        <f>55</f>
        <v>55</v>
      </c>
      <c r="B57" s="6" t="s">
        <v>15</v>
      </c>
      <c r="C57" s="6" t="s">
        <v>94</v>
      </c>
      <c r="D57" s="6" t="s">
        <v>17</v>
      </c>
      <c r="E57" s="6" t="s">
        <v>18</v>
      </c>
      <c r="F57" s="5">
        <v>2</v>
      </c>
      <c r="G57" s="5">
        <v>2</v>
      </c>
      <c r="H57" s="6" t="s">
        <v>45</v>
      </c>
      <c r="I57" s="6" t="s">
        <v>94</v>
      </c>
      <c r="J57" s="6">
        <v>813</v>
      </c>
      <c r="K57" s="5">
        <v>631</v>
      </c>
      <c r="L57" s="6">
        <v>631</v>
      </c>
      <c r="M57" s="6">
        <v>0</v>
      </c>
      <c r="N57" s="5">
        <v>0</v>
      </c>
    </row>
    <row r="58" s="2" customFormat="1" ht="22.5" customHeight="1" spans="1:14">
      <c r="A58" s="6">
        <f>56</f>
        <v>56</v>
      </c>
      <c r="B58" s="6" t="s">
        <v>15</v>
      </c>
      <c r="C58" s="6" t="s">
        <v>95</v>
      </c>
      <c r="D58" s="6" t="s">
        <v>17</v>
      </c>
      <c r="E58" s="6" t="s">
        <v>18</v>
      </c>
      <c r="F58" s="5">
        <v>3</v>
      </c>
      <c r="G58" s="5">
        <v>2</v>
      </c>
      <c r="H58" s="6" t="s">
        <v>45</v>
      </c>
      <c r="I58" s="6" t="s">
        <v>95</v>
      </c>
      <c r="J58" s="6">
        <v>813</v>
      </c>
      <c r="K58" s="5">
        <v>848</v>
      </c>
      <c r="L58" s="6">
        <v>631</v>
      </c>
      <c r="M58" s="6">
        <v>217</v>
      </c>
      <c r="N58" s="5">
        <v>0</v>
      </c>
    </row>
    <row r="59" s="2" customFormat="1" ht="22.5" customHeight="1" spans="1:14">
      <c r="A59" s="6">
        <f>57</f>
        <v>57</v>
      </c>
      <c r="B59" s="6" t="s">
        <v>15</v>
      </c>
      <c r="C59" s="6" t="s">
        <v>96</v>
      </c>
      <c r="D59" s="6" t="s">
        <v>17</v>
      </c>
      <c r="E59" s="6" t="s">
        <v>18</v>
      </c>
      <c r="F59" s="5">
        <v>6</v>
      </c>
      <c r="G59" s="5">
        <v>2</v>
      </c>
      <c r="H59" s="6" t="s">
        <v>97</v>
      </c>
      <c r="I59" s="6" t="s">
        <v>96</v>
      </c>
      <c r="J59" s="6">
        <v>932</v>
      </c>
      <c r="K59" s="5">
        <v>729</v>
      </c>
      <c r="L59" s="6">
        <v>512</v>
      </c>
      <c r="M59" s="6">
        <v>217</v>
      </c>
      <c r="N59" s="5">
        <v>0</v>
      </c>
    </row>
    <row r="60" s="2" customFormat="1" ht="22.5" customHeight="1" spans="1:14">
      <c r="A60" s="6">
        <f>58</f>
        <v>58</v>
      </c>
      <c r="B60" s="6" t="s">
        <v>15</v>
      </c>
      <c r="C60" s="6" t="s">
        <v>98</v>
      </c>
      <c r="D60" s="6" t="s">
        <v>17</v>
      </c>
      <c r="E60" s="6" t="s">
        <v>18</v>
      </c>
      <c r="F60" s="5">
        <v>6</v>
      </c>
      <c r="G60" s="5">
        <v>2</v>
      </c>
      <c r="H60" s="6" t="s">
        <v>41</v>
      </c>
      <c r="I60" s="6" t="s">
        <v>98</v>
      </c>
      <c r="J60" s="6">
        <v>933</v>
      </c>
      <c r="K60" s="5">
        <v>655</v>
      </c>
      <c r="L60" s="6">
        <v>511</v>
      </c>
      <c r="M60" s="6">
        <v>144</v>
      </c>
      <c r="N60" s="5">
        <v>0</v>
      </c>
    </row>
    <row r="61" s="2" customFormat="1" ht="22.5" customHeight="1" spans="1:14">
      <c r="A61" s="6">
        <f>59</f>
        <v>59</v>
      </c>
      <c r="B61" s="6" t="s">
        <v>15</v>
      </c>
      <c r="C61" s="6" t="s">
        <v>99</v>
      </c>
      <c r="D61" s="6" t="s">
        <v>17</v>
      </c>
      <c r="E61" s="6" t="s">
        <v>18</v>
      </c>
      <c r="F61" s="5">
        <v>8</v>
      </c>
      <c r="G61" s="5">
        <v>4</v>
      </c>
      <c r="H61" s="6" t="s">
        <v>41</v>
      </c>
      <c r="I61" s="6" t="s">
        <v>99</v>
      </c>
      <c r="J61" s="6">
        <v>1625</v>
      </c>
      <c r="K61" s="5">
        <v>1551</v>
      </c>
      <c r="L61" s="6">
        <v>1263</v>
      </c>
      <c r="M61" s="6">
        <v>288</v>
      </c>
      <c r="N61" s="5">
        <v>0</v>
      </c>
    </row>
    <row r="62" s="2" customFormat="1" ht="22.5" customHeight="1" spans="1:14">
      <c r="A62" s="6">
        <f>60</f>
        <v>60</v>
      </c>
      <c r="B62" s="6" t="s">
        <v>15</v>
      </c>
      <c r="C62" s="6" t="s">
        <v>29</v>
      </c>
      <c r="D62" s="6" t="s">
        <v>17</v>
      </c>
      <c r="E62" s="6" t="s">
        <v>18</v>
      </c>
      <c r="F62" s="5">
        <v>4</v>
      </c>
      <c r="G62" s="5">
        <v>4</v>
      </c>
      <c r="H62" s="6" t="s">
        <v>33</v>
      </c>
      <c r="I62" s="6" t="s">
        <v>100</v>
      </c>
      <c r="J62" s="6">
        <v>1626</v>
      </c>
      <c r="K62" s="5">
        <v>1913</v>
      </c>
      <c r="L62" s="6">
        <v>1262</v>
      </c>
      <c r="M62" s="6">
        <v>651</v>
      </c>
      <c r="N62" s="5">
        <v>0</v>
      </c>
    </row>
    <row r="63" s="2" customFormat="1" ht="22.5" customHeight="1" spans="1:14">
      <c r="A63" s="6">
        <f>61</f>
        <v>61</v>
      </c>
      <c r="B63" s="6" t="s">
        <v>15</v>
      </c>
      <c r="C63" s="6" t="s">
        <v>101</v>
      </c>
      <c r="D63" s="6" t="s">
        <v>17</v>
      </c>
      <c r="E63" s="6" t="s">
        <v>18</v>
      </c>
      <c r="F63" s="5">
        <v>4</v>
      </c>
      <c r="G63" s="5">
        <v>4</v>
      </c>
      <c r="H63" s="6" t="s">
        <v>102</v>
      </c>
      <c r="I63" s="6" t="s">
        <v>101</v>
      </c>
      <c r="J63" s="6">
        <v>1536</v>
      </c>
      <c r="K63" s="5">
        <v>1857</v>
      </c>
      <c r="L63" s="6">
        <v>1352</v>
      </c>
      <c r="M63" s="6">
        <v>505</v>
      </c>
      <c r="N63" s="5">
        <v>0</v>
      </c>
    </row>
    <row r="64" s="2" customFormat="1" ht="22.5" customHeight="1" spans="1:14">
      <c r="A64" s="6">
        <f>62</f>
        <v>62</v>
      </c>
      <c r="B64" s="6" t="s">
        <v>15</v>
      </c>
      <c r="C64" s="6" t="s">
        <v>103</v>
      </c>
      <c r="D64" s="6" t="s">
        <v>17</v>
      </c>
      <c r="E64" s="6" t="s">
        <v>18</v>
      </c>
      <c r="F64" s="5">
        <v>5</v>
      </c>
      <c r="G64" s="5">
        <v>3</v>
      </c>
      <c r="H64" s="6" t="s">
        <v>104</v>
      </c>
      <c r="I64" s="6" t="s">
        <v>105</v>
      </c>
      <c r="J64" s="6">
        <v>1141</v>
      </c>
      <c r="K64" s="5">
        <v>1386</v>
      </c>
      <c r="L64" s="6">
        <v>1025</v>
      </c>
      <c r="M64" s="6">
        <v>361</v>
      </c>
      <c r="N64" s="5">
        <v>0</v>
      </c>
    </row>
    <row r="65" s="2" customFormat="1" ht="22.5" customHeight="1" spans="1:14">
      <c r="A65" s="6">
        <f>63</f>
        <v>63</v>
      </c>
      <c r="B65" s="6" t="s">
        <v>15</v>
      </c>
      <c r="C65" s="6" t="s">
        <v>106</v>
      </c>
      <c r="D65" s="6" t="s">
        <v>17</v>
      </c>
      <c r="E65" s="6" t="s">
        <v>18</v>
      </c>
      <c r="F65" s="5">
        <v>2</v>
      </c>
      <c r="G65" s="5">
        <v>2</v>
      </c>
      <c r="H65" s="6" t="s">
        <v>19</v>
      </c>
      <c r="I65" s="6" t="s">
        <v>106</v>
      </c>
      <c r="J65" s="6">
        <v>778</v>
      </c>
      <c r="K65" s="5">
        <v>883</v>
      </c>
      <c r="L65" s="6">
        <v>666</v>
      </c>
      <c r="M65" s="6">
        <v>217</v>
      </c>
      <c r="N65" s="5">
        <v>0</v>
      </c>
    </row>
    <row r="66" s="2" customFormat="1" ht="22.5" customHeight="1" spans="1:14">
      <c r="A66" s="6">
        <f>64</f>
        <v>64</v>
      </c>
      <c r="B66" s="6" t="s">
        <v>15</v>
      </c>
      <c r="C66" s="6" t="s">
        <v>25</v>
      </c>
      <c r="D66" s="6" t="s">
        <v>17</v>
      </c>
      <c r="E66" s="6" t="s">
        <v>18</v>
      </c>
      <c r="F66" s="5">
        <v>4</v>
      </c>
      <c r="G66" s="5">
        <v>2</v>
      </c>
      <c r="H66" s="6" t="s">
        <v>107</v>
      </c>
      <c r="I66" s="6" t="s">
        <v>108</v>
      </c>
      <c r="J66" s="6">
        <v>1123</v>
      </c>
      <c r="K66" s="5">
        <v>682</v>
      </c>
      <c r="L66" s="6">
        <v>321</v>
      </c>
      <c r="M66" s="6">
        <v>361</v>
      </c>
      <c r="N66" s="5">
        <v>0</v>
      </c>
    </row>
    <row r="67" s="2" customFormat="1" ht="22.5" customHeight="1" spans="1:14">
      <c r="A67" s="6">
        <f>65</f>
        <v>65</v>
      </c>
      <c r="B67" s="6" t="s">
        <v>15</v>
      </c>
      <c r="C67" s="6" t="s">
        <v>109</v>
      </c>
      <c r="D67" s="6" t="s">
        <v>17</v>
      </c>
      <c r="E67" s="6" t="s">
        <v>18</v>
      </c>
      <c r="F67" s="5">
        <v>1</v>
      </c>
      <c r="G67" s="5">
        <v>1</v>
      </c>
      <c r="H67" s="6" t="s">
        <v>110</v>
      </c>
      <c r="I67" s="6" t="s">
        <v>93</v>
      </c>
      <c r="J67" s="6">
        <v>406</v>
      </c>
      <c r="K67" s="5">
        <v>460</v>
      </c>
      <c r="L67" s="6">
        <v>316</v>
      </c>
      <c r="M67" s="6">
        <v>144</v>
      </c>
      <c r="N67" s="5">
        <v>0</v>
      </c>
    </row>
    <row r="68" s="2" customFormat="1" ht="22.5" customHeight="1" spans="1:14">
      <c r="A68" s="6">
        <f>66</f>
        <v>66</v>
      </c>
      <c r="B68" s="6" t="s">
        <v>15</v>
      </c>
      <c r="C68" s="6" t="s">
        <v>111</v>
      </c>
      <c r="D68" s="6" t="s">
        <v>17</v>
      </c>
      <c r="E68" s="6" t="s">
        <v>18</v>
      </c>
      <c r="F68" s="5">
        <v>2</v>
      </c>
      <c r="G68" s="5">
        <v>2</v>
      </c>
      <c r="H68" s="6" t="s">
        <v>110</v>
      </c>
      <c r="I68" s="6" t="s">
        <v>112</v>
      </c>
      <c r="J68" s="6">
        <v>783</v>
      </c>
      <c r="K68" s="5">
        <v>949</v>
      </c>
      <c r="L68" s="6">
        <v>661</v>
      </c>
      <c r="M68" s="6">
        <v>288</v>
      </c>
      <c r="N68" s="5">
        <v>0</v>
      </c>
    </row>
    <row r="69" s="2" customFormat="1" ht="22.5" customHeight="1" spans="1:14">
      <c r="A69" s="6">
        <f>67</f>
        <v>67</v>
      </c>
      <c r="B69" s="6" t="s">
        <v>15</v>
      </c>
      <c r="C69" s="6" t="s">
        <v>113</v>
      </c>
      <c r="D69" s="6" t="s">
        <v>17</v>
      </c>
      <c r="E69" s="6" t="s">
        <v>18</v>
      </c>
      <c r="F69" s="5">
        <v>1</v>
      </c>
      <c r="G69" s="5">
        <v>1</v>
      </c>
      <c r="H69" s="6" t="s">
        <v>19</v>
      </c>
      <c r="I69" s="6" t="s">
        <v>113</v>
      </c>
      <c r="J69" s="6">
        <v>406</v>
      </c>
      <c r="K69" s="5">
        <v>316</v>
      </c>
      <c r="L69" s="6">
        <v>316</v>
      </c>
      <c r="M69" s="6">
        <v>0</v>
      </c>
      <c r="N69" s="5">
        <v>0</v>
      </c>
    </row>
    <row r="70" s="2" customFormat="1" ht="22.5" customHeight="1" spans="1:14">
      <c r="A70" s="6">
        <f>68</f>
        <v>68</v>
      </c>
      <c r="B70" s="6" t="s">
        <v>15</v>
      </c>
      <c r="C70" s="6" t="s">
        <v>114</v>
      </c>
      <c r="D70" s="6" t="s">
        <v>17</v>
      </c>
      <c r="E70" s="6" t="s">
        <v>18</v>
      </c>
      <c r="F70" s="5">
        <v>1</v>
      </c>
      <c r="G70" s="5">
        <v>1</v>
      </c>
      <c r="H70" s="6" t="s">
        <v>110</v>
      </c>
      <c r="I70" s="6" t="s">
        <v>115</v>
      </c>
      <c r="J70" s="6">
        <v>406</v>
      </c>
      <c r="K70" s="5">
        <v>460</v>
      </c>
      <c r="L70" s="6">
        <v>316</v>
      </c>
      <c r="M70" s="6">
        <v>144</v>
      </c>
      <c r="N70" s="5">
        <v>0</v>
      </c>
    </row>
    <row r="71" s="2" customFormat="1" ht="22.5" customHeight="1" spans="1:14">
      <c r="A71" s="6">
        <f>69</f>
        <v>69</v>
      </c>
      <c r="B71" s="6" t="s">
        <v>15</v>
      </c>
      <c r="C71" s="6" t="s">
        <v>116</v>
      </c>
      <c r="D71" s="6" t="s">
        <v>17</v>
      </c>
      <c r="E71" s="6" t="s">
        <v>18</v>
      </c>
      <c r="F71" s="5">
        <v>1</v>
      </c>
      <c r="G71" s="5">
        <v>1</v>
      </c>
      <c r="H71" s="6" t="s">
        <v>19</v>
      </c>
      <c r="I71" s="6" t="s">
        <v>117</v>
      </c>
      <c r="J71" s="6">
        <v>348</v>
      </c>
      <c r="K71" s="5">
        <v>518</v>
      </c>
      <c r="L71" s="6">
        <v>374</v>
      </c>
      <c r="M71" s="6">
        <v>144</v>
      </c>
      <c r="N71" s="5">
        <v>0</v>
      </c>
    </row>
    <row r="72" s="2" customFormat="1" ht="22.5" customHeight="1" spans="1:14">
      <c r="A72" s="6">
        <f>70</f>
        <v>70</v>
      </c>
      <c r="B72" s="6" t="s">
        <v>15</v>
      </c>
      <c r="C72" s="6" t="s">
        <v>118</v>
      </c>
      <c r="D72" s="6" t="s">
        <v>17</v>
      </c>
      <c r="E72" s="6" t="s">
        <v>18</v>
      </c>
      <c r="F72" s="5">
        <v>5</v>
      </c>
      <c r="G72" s="5">
        <v>1</v>
      </c>
      <c r="H72" s="6" t="s">
        <v>45</v>
      </c>
      <c r="I72" s="6" t="s">
        <v>72</v>
      </c>
      <c r="J72" s="6">
        <v>406</v>
      </c>
      <c r="K72" s="5">
        <v>460</v>
      </c>
      <c r="L72" s="6">
        <v>316</v>
      </c>
      <c r="M72" s="6">
        <v>144</v>
      </c>
      <c r="N72" s="5">
        <v>0</v>
      </c>
    </row>
    <row r="73" s="2" customFormat="1" ht="22.5" customHeight="1" spans="1:14">
      <c r="A73" s="6">
        <f>71</f>
        <v>71</v>
      </c>
      <c r="B73" s="6" t="s">
        <v>15</v>
      </c>
      <c r="C73" s="6" t="s">
        <v>119</v>
      </c>
      <c r="D73" s="6" t="s">
        <v>17</v>
      </c>
      <c r="E73" s="6" t="s">
        <v>18</v>
      </c>
      <c r="F73" s="5">
        <v>4</v>
      </c>
      <c r="G73" s="5">
        <v>1</v>
      </c>
      <c r="H73" s="6" t="s">
        <v>120</v>
      </c>
      <c r="I73" s="6" t="s">
        <v>121</v>
      </c>
      <c r="J73" s="6">
        <v>406</v>
      </c>
      <c r="K73" s="5">
        <v>533</v>
      </c>
      <c r="L73" s="6">
        <v>316</v>
      </c>
      <c r="M73" s="6">
        <v>217</v>
      </c>
      <c r="N73" s="5">
        <v>0</v>
      </c>
    </row>
    <row r="74" s="2" customFormat="1" ht="22.5" customHeight="1" spans="1:14">
      <c r="A74" s="6">
        <f>72</f>
        <v>72</v>
      </c>
      <c r="B74" s="6" t="s">
        <v>15</v>
      </c>
      <c r="C74" s="6" t="s">
        <v>122</v>
      </c>
      <c r="D74" s="6" t="s">
        <v>17</v>
      </c>
      <c r="E74" s="6" t="s">
        <v>18</v>
      </c>
      <c r="F74" s="5">
        <v>2</v>
      </c>
      <c r="G74" s="5">
        <v>2</v>
      </c>
      <c r="H74" s="6" t="s">
        <v>33</v>
      </c>
      <c r="I74" s="6" t="s">
        <v>123</v>
      </c>
      <c r="J74" s="6">
        <v>813</v>
      </c>
      <c r="K74" s="5">
        <v>631</v>
      </c>
      <c r="L74" s="6">
        <v>631</v>
      </c>
      <c r="M74" s="6">
        <v>0</v>
      </c>
      <c r="N74" s="5">
        <v>0</v>
      </c>
    </row>
    <row r="75" s="2" customFormat="1" ht="22.5" customHeight="1" spans="1:14">
      <c r="A75" s="6">
        <f>73</f>
        <v>73</v>
      </c>
      <c r="B75" s="6" t="s">
        <v>15</v>
      </c>
      <c r="C75" s="6" t="s">
        <v>124</v>
      </c>
      <c r="D75" s="6" t="s">
        <v>17</v>
      </c>
      <c r="E75" s="6" t="s">
        <v>18</v>
      </c>
      <c r="F75" s="5">
        <v>6</v>
      </c>
      <c r="G75" s="5">
        <v>1</v>
      </c>
      <c r="H75" s="6" t="s">
        <v>97</v>
      </c>
      <c r="I75" s="6" t="s">
        <v>125</v>
      </c>
      <c r="J75" s="6">
        <v>406</v>
      </c>
      <c r="K75" s="5">
        <v>460</v>
      </c>
      <c r="L75" s="6">
        <v>316</v>
      </c>
      <c r="M75" s="6">
        <v>144</v>
      </c>
      <c r="N75" s="5">
        <v>0</v>
      </c>
    </row>
    <row r="76" s="2" customFormat="1" ht="22.5" customHeight="1" spans="1:14">
      <c r="A76" s="6">
        <f>74</f>
        <v>74</v>
      </c>
      <c r="B76" s="6" t="s">
        <v>15</v>
      </c>
      <c r="C76" s="6" t="s">
        <v>126</v>
      </c>
      <c r="D76" s="6" t="s">
        <v>17</v>
      </c>
      <c r="E76" s="6" t="s">
        <v>18</v>
      </c>
      <c r="F76" s="5">
        <v>4</v>
      </c>
      <c r="G76" s="5">
        <v>2</v>
      </c>
      <c r="H76" s="6" t="s">
        <v>127</v>
      </c>
      <c r="I76" s="6" t="s">
        <v>126</v>
      </c>
      <c r="J76" s="6">
        <v>778</v>
      </c>
      <c r="K76" s="5">
        <v>883</v>
      </c>
      <c r="L76" s="6">
        <v>666</v>
      </c>
      <c r="M76" s="6">
        <v>217</v>
      </c>
      <c r="N76" s="5">
        <v>0</v>
      </c>
    </row>
    <row r="77" s="2" customFormat="1" ht="22.5" customHeight="1" spans="1:14">
      <c r="A77" s="6">
        <f>75</f>
        <v>75</v>
      </c>
      <c r="B77" s="6" t="s">
        <v>15</v>
      </c>
      <c r="C77" s="6" t="s">
        <v>128</v>
      </c>
      <c r="D77" s="6" t="s">
        <v>17</v>
      </c>
      <c r="E77" s="6" t="s">
        <v>18</v>
      </c>
      <c r="F77" s="5">
        <v>2</v>
      </c>
      <c r="G77" s="5">
        <v>2</v>
      </c>
      <c r="H77" s="6" t="s">
        <v>45</v>
      </c>
      <c r="I77" s="6" t="s">
        <v>128</v>
      </c>
      <c r="J77" s="6">
        <v>778</v>
      </c>
      <c r="K77" s="5">
        <v>810</v>
      </c>
      <c r="L77" s="6">
        <v>666</v>
      </c>
      <c r="M77" s="6">
        <v>144</v>
      </c>
      <c r="N77" s="5">
        <v>0</v>
      </c>
    </row>
    <row r="78" s="2" customFormat="1" ht="22.5" customHeight="1" spans="1:14">
      <c r="A78" s="6">
        <f>76</f>
        <v>76</v>
      </c>
      <c r="B78" s="6" t="s">
        <v>15</v>
      </c>
      <c r="C78" s="6" t="s">
        <v>129</v>
      </c>
      <c r="D78" s="6" t="s">
        <v>17</v>
      </c>
      <c r="E78" s="6" t="s">
        <v>18</v>
      </c>
      <c r="F78" s="5">
        <v>7</v>
      </c>
      <c r="G78" s="5">
        <v>1</v>
      </c>
      <c r="H78" s="6" t="s">
        <v>130</v>
      </c>
      <c r="I78" s="6" t="s">
        <v>93</v>
      </c>
      <c r="J78" s="6">
        <v>389</v>
      </c>
      <c r="K78" s="5">
        <v>477</v>
      </c>
      <c r="L78" s="6">
        <v>333</v>
      </c>
      <c r="M78" s="6">
        <v>144</v>
      </c>
      <c r="N78" s="5">
        <v>0</v>
      </c>
    </row>
    <row r="79" s="2" customFormat="1" ht="22.5" customHeight="1" spans="1:14">
      <c r="A79" s="6">
        <f>77</f>
        <v>77</v>
      </c>
      <c r="B79" s="6" t="s">
        <v>15</v>
      </c>
      <c r="C79" s="6" t="s">
        <v>131</v>
      </c>
      <c r="D79" s="6" t="s">
        <v>17</v>
      </c>
      <c r="E79" s="6" t="s">
        <v>18</v>
      </c>
      <c r="F79" s="5">
        <v>5</v>
      </c>
      <c r="G79" s="5">
        <v>3</v>
      </c>
      <c r="H79" s="6" t="s">
        <v>41</v>
      </c>
      <c r="I79" s="6" t="s">
        <v>131</v>
      </c>
      <c r="J79" s="6">
        <v>1188</v>
      </c>
      <c r="K79" s="5">
        <v>1195</v>
      </c>
      <c r="L79" s="6">
        <v>978</v>
      </c>
      <c r="M79" s="6">
        <v>217</v>
      </c>
      <c r="N79" s="5">
        <v>0</v>
      </c>
    </row>
    <row r="80" s="2" customFormat="1" ht="22.5" customHeight="1" spans="1:14">
      <c r="A80" s="6">
        <f>78</f>
        <v>78</v>
      </c>
      <c r="B80" s="6" t="s">
        <v>15</v>
      </c>
      <c r="C80" s="6" t="s">
        <v>132</v>
      </c>
      <c r="D80" s="6" t="s">
        <v>17</v>
      </c>
      <c r="E80" s="6" t="s">
        <v>18</v>
      </c>
      <c r="F80" s="5">
        <v>2</v>
      </c>
      <c r="G80" s="5">
        <v>2</v>
      </c>
      <c r="H80" s="6" t="s">
        <v>133</v>
      </c>
      <c r="I80" s="6" t="s">
        <v>132</v>
      </c>
      <c r="J80" s="6">
        <v>814</v>
      </c>
      <c r="K80" s="5">
        <v>918</v>
      </c>
      <c r="L80" s="6">
        <v>630</v>
      </c>
      <c r="M80" s="6">
        <v>288</v>
      </c>
      <c r="N80" s="5">
        <v>0</v>
      </c>
    </row>
    <row r="81" s="2" customFormat="1" ht="22.5" customHeight="1" spans="1:14">
      <c r="A81" s="6">
        <f>79</f>
        <v>79</v>
      </c>
      <c r="B81" s="6" t="s">
        <v>15</v>
      </c>
      <c r="C81" s="6" t="s">
        <v>134</v>
      </c>
      <c r="D81" s="6" t="s">
        <v>17</v>
      </c>
      <c r="E81" s="6" t="s">
        <v>18</v>
      </c>
      <c r="F81" s="5">
        <v>3</v>
      </c>
      <c r="G81" s="5">
        <v>3</v>
      </c>
      <c r="H81" s="6" t="s">
        <v>135</v>
      </c>
      <c r="I81" s="6" t="s">
        <v>134</v>
      </c>
      <c r="J81" s="6">
        <v>1141</v>
      </c>
      <c r="K81" s="5">
        <v>952</v>
      </c>
      <c r="L81" s="6">
        <v>303</v>
      </c>
      <c r="M81" s="6">
        <v>649</v>
      </c>
      <c r="N81" s="5">
        <v>0</v>
      </c>
    </row>
    <row r="82" s="2" customFormat="1" ht="22.5" customHeight="1" spans="1:14">
      <c r="A82" s="6">
        <f>80</f>
        <v>80</v>
      </c>
      <c r="B82" s="6" t="s">
        <v>15</v>
      </c>
      <c r="C82" s="6" t="s">
        <v>136</v>
      </c>
      <c r="D82" s="6" t="s">
        <v>17</v>
      </c>
      <c r="E82" s="6" t="s">
        <v>18</v>
      </c>
      <c r="F82" s="5">
        <v>4</v>
      </c>
      <c r="G82" s="5">
        <v>4</v>
      </c>
      <c r="H82" s="6" t="s">
        <v>19</v>
      </c>
      <c r="I82" s="6" t="s">
        <v>137</v>
      </c>
      <c r="J82" s="6">
        <v>1633</v>
      </c>
      <c r="K82" s="5">
        <v>1760</v>
      </c>
      <c r="L82" s="6">
        <v>1255</v>
      </c>
      <c r="M82" s="6">
        <v>505</v>
      </c>
      <c r="N82" s="5">
        <v>0</v>
      </c>
    </row>
    <row r="83" s="2" customFormat="1" ht="22.5" customHeight="1" spans="1:14">
      <c r="A83" s="6">
        <f>81</f>
        <v>81</v>
      </c>
      <c r="B83" s="6" t="s">
        <v>15</v>
      </c>
      <c r="C83" s="6" t="s">
        <v>138</v>
      </c>
      <c r="D83" s="6" t="s">
        <v>17</v>
      </c>
      <c r="E83" s="6" t="s">
        <v>18</v>
      </c>
      <c r="F83" s="5">
        <v>2</v>
      </c>
      <c r="G83" s="5">
        <v>1</v>
      </c>
      <c r="H83" s="6" t="s">
        <v>139</v>
      </c>
      <c r="I83" s="6" t="s">
        <v>138</v>
      </c>
      <c r="J83" s="6">
        <v>376</v>
      </c>
      <c r="K83" s="5">
        <v>563</v>
      </c>
      <c r="L83" s="6">
        <v>346</v>
      </c>
      <c r="M83" s="6">
        <v>217</v>
      </c>
      <c r="N83" s="5">
        <v>0</v>
      </c>
    </row>
    <row r="84" s="2" customFormat="1" ht="22.5" customHeight="1" spans="1:14">
      <c r="A84" s="6">
        <f>82</f>
        <v>82</v>
      </c>
      <c r="B84" s="6" t="s">
        <v>15</v>
      </c>
      <c r="C84" s="6" t="s">
        <v>140</v>
      </c>
      <c r="D84" s="6" t="s">
        <v>17</v>
      </c>
      <c r="E84" s="6" t="s">
        <v>18</v>
      </c>
      <c r="F84" s="5">
        <v>4</v>
      </c>
      <c r="G84" s="5">
        <v>1</v>
      </c>
      <c r="H84" s="6" t="s">
        <v>139</v>
      </c>
      <c r="I84" s="6" t="s">
        <v>140</v>
      </c>
      <c r="J84" s="6">
        <v>396</v>
      </c>
      <c r="K84" s="5">
        <v>326</v>
      </c>
      <c r="L84" s="6">
        <v>326</v>
      </c>
      <c r="M84" s="6">
        <v>0</v>
      </c>
      <c r="N84" s="5">
        <v>0</v>
      </c>
    </row>
    <row r="85" s="2" customFormat="1" ht="22.5" customHeight="1" spans="1:14">
      <c r="A85" s="6">
        <f>83</f>
        <v>83</v>
      </c>
      <c r="B85" s="6" t="s">
        <v>15</v>
      </c>
      <c r="C85" s="6" t="s">
        <v>141</v>
      </c>
      <c r="D85" s="6" t="s">
        <v>17</v>
      </c>
      <c r="E85" s="6" t="s">
        <v>18</v>
      </c>
      <c r="F85" s="5">
        <v>2</v>
      </c>
      <c r="G85" s="5">
        <v>1</v>
      </c>
      <c r="H85" s="6" t="s">
        <v>142</v>
      </c>
      <c r="I85" s="6" t="s">
        <v>143</v>
      </c>
      <c r="J85" s="6">
        <v>378</v>
      </c>
      <c r="K85" s="5">
        <v>561</v>
      </c>
      <c r="L85" s="6">
        <v>344</v>
      </c>
      <c r="M85" s="6">
        <v>217</v>
      </c>
      <c r="N85" s="5">
        <v>0</v>
      </c>
    </row>
    <row r="86" s="2" customFormat="1" ht="22.5" customHeight="1" spans="1:14">
      <c r="A86" s="6">
        <f>84</f>
        <v>84</v>
      </c>
      <c r="B86" s="6" t="s">
        <v>15</v>
      </c>
      <c r="C86" s="6" t="s">
        <v>144</v>
      </c>
      <c r="D86" s="6" t="s">
        <v>17</v>
      </c>
      <c r="E86" s="6" t="s">
        <v>18</v>
      </c>
      <c r="F86" s="5">
        <v>1</v>
      </c>
      <c r="G86" s="5">
        <v>1</v>
      </c>
      <c r="H86" s="6" t="s">
        <v>41</v>
      </c>
      <c r="I86" s="6" t="s">
        <v>145</v>
      </c>
      <c r="J86" s="6">
        <v>378</v>
      </c>
      <c r="K86" s="5">
        <v>344</v>
      </c>
      <c r="L86" s="6">
        <v>344</v>
      </c>
      <c r="M86" s="6">
        <v>0</v>
      </c>
      <c r="N86" s="5">
        <v>0</v>
      </c>
    </row>
    <row r="87" s="2" customFormat="1" ht="22.5" customHeight="1" spans="1:14">
      <c r="A87" s="6">
        <f>85</f>
        <v>85</v>
      </c>
      <c r="B87" s="6" t="s">
        <v>15</v>
      </c>
      <c r="C87" s="6" t="s">
        <v>146</v>
      </c>
      <c r="D87" s="6" t="s">
        <v>17</v>
      </c>
      <c r="E87" s="6" t="s">
        <v>18</v>
      </c>
      <c r="F87" s="5">
        <v>1</v>
      </c>
      <c r="G87" s="5">
        <v>1</v>
      </c>
      <c r="H87" s="6" t="s">
        <v>142</v>
      </c>
      <c r="I87" s="6" t="s">
        <v>146</v>
      </c>
      <c r="J87" s="6">
        <v>378</v>
      </c>
      <c r="K87" s="5">
        <v>561</v>
      </c>
      <c r="L87" s="6">
        <v>344</v>
      </c>
      <c r="M87" s="6">
        <v>217</v>
      </c>
      <c r="N87" s="5">
        <v>0</v>
      </c>
    </row>
    <row r="88" s="2" customFormat="1" ht="22.5" customHeight="1" spans="1:14">
      <c r="A88" s="6">
        <f>86</f>
        <v>86</v>
      </c>
      <c r="B88" s="6" t="s">
        <v>15</v>
      </c>
      <c r="C88" s="6" t="s">
        <v>147</v>
      </c>
      <c r="D88" s="6" t="s">
        <v>17</v>
      </c>
      <c r="E88" s="6" t="s">
        <v>18</v>
      </c>
      <c r="F88" s="5">
        <v>3</v>
      </c>
      <c r="G88" s="5">
        <v>3</v>
      </c>
      <c r="H88" s="6" t="s">
        <v>142</v>
      </c>
      <c r="I88" s="6" t="s">
        <v>147</v>
      </c>
      <c r="J88" s="6">
        <v>1134</v>
      </c>
      <c r="K88" s="5">
        <v>1176</v>
      </c>
      <c r="L88" s="6">
        <v>1032</v>
      </c>
      <c r="M88" s="6">
        <v>144</v>
      </c>
      <c r="N88" s="5">
        <v>0</v>
      </c>
    </row>
    <row r="89" s="2" customFormat="1" ht="22.5" customHeight="1" spans="1:14">
      <c r="A89" s="6">
        <f>87</f>
        <v>87</v>
      </c>
      <c r="B89" s="6" t="s">
        <v>15</v>
      </c>
      <c r="C89" s="6" t="s">
        <v>148</v>
      </c>
      <c r="D89" s="6" t="s">
        <v>17</v>
      </c>
      <c r="E89" s="6" t="s">
        <v>18</v>
      </c>
      <c r="F89" s="5">
        <v>2</v>
      </c>
      <c r="G89" s="5">
        <v>1</v>
      </c>
      <c r="H89" s="6" t="s">
        <v>149</v>
      </c>
      <c r="I89" s="6" t="s">
        <v>148</v>
      </c>
      <c r="J89" s="6">
        <v>396</v>
      </c>
      <c r="K89" s="5">
        <v>543</v>
      </c>
      <c r="L89" s="6">
        <v>326</v>
      </c>
      <c r="M89" s="6">
        <v>217</v>
      </c>
      <c r="N89" s="5">
        <v>0</v>
      </c>
    </row>
    <row r="90" s="2" customFormat="1" ht="22.5" customHeight="1" spans="1:14">
      <c r="A90" s="6">
        <f>88</f>
        <v>88</v>
      </c>
      <c r="B90" s="6" t="s">
        <v>15</v>
      </c>
      <c r="C90" s="6" t="s">
        <v>150</v>
      </c>
      <c r="D90" s="6" t="s">
        <v>17</v>
      </c>
      <c r="E90" s="6" t="s">
        <v>18</v>
      </c>
      <c r="F90" s="5">
        <v>2</v>
      </c>
      <c r="G90" s="5">
        <v>1</v>
      </c>
      <c r="H90" s="6" t="s">
        <v>149</v>
      </c>
      <c r="I90" s="6" t="s">
        <v>150</v>
      </c>
      <c r="J90" s="6">
        <v>396</v>
      </c>
      <c r="K90" s="5">
        <v>543</v>
      </c>
      <c r="L90" s="6">
        <v>326</v>
      </c>
      <c r="M90" s="6">
        <v>217</v>
      </c>
      <c r="N90" s="5">
        <v>0</v>
      </c>
    </row>
    <row r="91" s="2" customFormat="1" ht="22.5" customHeight="1" spans="1:14">
      <c r="A91" s="6">
        <f>89</f>
        <v>89</v>
      </c>
      <c r="B91" s="6" t="s">
        <v>15</v>
      </c>
      <c r="C91" s="6" t="s">
        <v>151</v>
      </c>
      <c r="D91" s="6" t="s">
        <v>17</v>
      </c>
      <c r="E91" s="6" t="s">
        <v>18</v>
      </c>
      <c r="F91" s="5">
        <v>2</v>
      </c>
      <c r="G91" s="5">
        <v>1</v>
      </c>
      <c r="H91" s="6" t="s">
        <v>152</v>
      </c>
      <c r="I91" s="6" t="s">
        <v>151</v>
      </c>
      <c r="J91" s="6">
        <v>382</v>
      </c>
      <c r="K91" s="5">
        <v>557</v>
      </c>
      <c r="L91" s="6">
        <v>340</v>
      </c>
      <c r="M91" s="6">
        <v>217</v>
      </c>
      <c r="N91" s="5">
        <v>0</v>
      </c>
    </row>
    <row r="92" s="2" customFormat="1" ht="22.5" customHeight="1" spans="1:14">
      <c r="A92" s="6">
        <f>90</f>
        <v>90</v>
      </c>
      <c r="B92" s="6" t="s">
        <v>15</v>
      </c>
      <c r="C92" s="6" t="s">
        <v>153</v>
      </c>
      <c r="D92" s="6" t="s">
        <v>17</v>
      </c>
      <c r="E92" s="6" t="s">
        <v>18</v>
      </c>
      <c r="F92" s="5">
        <v>2</v>
      </c>
      <c r="G92" s="5">
        <v>1</v>
      </c>
      <c r="H92" s="6" t="s">
        <v>152</v>
      </c>
      <c r="I92" s="6" t="s">
        <v>153</v>
      </c>
      <c r="J92" s="6">
        <v>382</v>
      </c>
      <c r="K92" s="5">
        <v>557</v>
      </c>
      <c r="L92" s="6">
        <v>340</v>
      </c>
      <c r="M92" s="6">
        <v>217</v>
      </c>
      <c r="N92" s="5">
        <v>0</v>
      </c>
    </row>
    <row r="93" s="2" customFormat="1" ht="22.5" customHeight="1" spans="1:14">
      <c r="A93" s="6">
        <f>91</f>
        <v>91</v>
      </c>
      <c r="B93" s="6" t="s">
        <v>15</v>
      </c>
      <c r="C93" s="6" t="s">
        <v>154</v>
      </c>
      <c r="D93" s="6" t="s">
        <v>17</v>
      </c>
      <c r="E93" s="6" t="s">
        <v>18</v>
      </c>
      <c r="F93" s="5">
        <v>5</v>
      </c>
      <c r="G93" s="5">
        <v>1</v>
      </c>
      <c r="H93" s="6" t="s">
        <v>155</v>
      </c>
      <c r="I93" s="6" t="s">
        <v>154</v>
      </c>
      <c r="J93" s="6">
        <v>358</v>
      </c>
      <c r="K93" s="5">
        <v>364</v>
      </c>
      <c r="L93" s="6">
        <v>364</v>
      </c>
      <c r="M93" s="6">
        <v>0</v>
      </c>
      <c r="N93" s="5">
        <v>0</v>
      </c>
    </row>
    <row r="94" s="2" customFormat="1" ht="22.5" customHeight="1" spans="1:14">
      <c r="A94" s="6">
        <f>92</f>
        <v>92</v>
      </c>
      <c r="B94" s="6" t="s">
        <v>15</v>
      </c>
      <c r="C94" s="6" t="s">
        <v>156</v>
      </c>
      <c r="D94" s="6" t="s">
        <v>17</v>
      </c>
      <c r="E94" s="6" t="s">
        <v>18</v>
      </c>
      <c r="F94" s="5">
        <v>3</v>
      </c>
      <c r="G94" s="5">
        <v>1</v>
      </c>
      <c r="H94" s="6" t="s">
        <v>155</v>
      </c>
      <c r="I94" s="6" t="s">
        <v>156</v>
      </c>
      <c r="J94" s="6">
        <v>358</v>
      </c>
      <c r="K94" s="5">
        <v>364</v>
      </c>
      <c r="L94" s="6">
        <v>364</v>
      </c>
      <c r="M94" s="6">
        <v>0</v>
      </c>
      <c r="N94" s="5">
        <v>0</v>
      </c>
    </row>
  </sheetData>
  <mergeCells count="1">
    <mergeCell ref="A1:L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嘴留余香</cp:lastModifiedBy>
  <dcterms:created xsi:type="dcterms:W3CDTF">2017-06-26T15:13:00Z</dcterms:created>
  <dcterms:modified xsi:type="dcterms:W3CDTF">2024-03-05T02:23:57Z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DD96028D79DE4E5C80F9E64EBAD87F20_13</vt:lpwstr>
  </property>
</Properties>
</file>