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definedNames>
    <definedName name="_xlnm._FilterDatabase" localSheetId="0" hidden="1">Sheet1!$A$1:$D$162</definedName>
    <definedName name="_xlnm.Print_Titles" localSheetId="0">Sheet1!$1:$1</definedName>
  </definedNames>
  <calcPr calcId="144525"/>
</workbook>
</file>

<file path=xl/sharedStrings.xml><?xml version="1.0" encoding="utf-8"?>
<sst xmlns="http://schemas.openxmlformats.org/spreadsheetml/2006/main" count="165" uniqueCount="37">
  <si>
    <t>序号</t>
  </si>
  <si>
    <t>岗位</t>
  </si>
  <si>
    <t>准考证号</t>
  </si>
  <si>
    <t>分数</t>
  </si>
  <si>
    <t>2022001-管理(灵璧县党风廉政建设教育中心)</t>
  </si>
  <si>
    <t>2022002-管理(灵璧县党风廉政建设教育中心)</t>
  </si>
  <si>
    <t>2022003-管理(灵璧县党风廉政建设教育中心)</t>
  </si>
  <si>
    <t>2022004-管理(灵璧县党风廉政建设教育中心)</t>
  </si>
  <si>
    <t>2022005-专技(灵璧县农村饮水安全工程管理站)</t>
  </si>
  <si>
    <t>2022006-专技(灵璧县水利工程管理站)</t>
  </si>
  <si>
    <t>2022007-专技(灵璧县水利工程管理站)</t>
  </si>
  <si>
    <t>2022008-专技(灵璧县水利工程质量安全监督站)</t>
  </si>
  <si>
    <t>2022009-专技(灵璧县水旱灾害防御中心)</t>
  </si>
  <si>
    <t>2022010-专技(灵璧县新汴河修防所)</t>
  </si>
  <si>
    <t>2022011-专技(灵璧县新汴河修防所)</t>
  </si>
  <si>
    <t>2022012-专技(灵璧县河道管理所)</t>
  </si>
  <si>
    <t>2022013-管理(环境卫生管理所)</t>
  </si>
  <si>
    <t>2022014-管理(环境卫生管理所)</t>
  </si>
  <si>
    <t>2022015-管理(环境卫生管理所)</t>
  </si>
  <si>
    <t>2022016-管理(环境卫生管理所)</t>
  </si>
  <si>
    <t>2022017-管理(环境卫生管理所)</t>
  </si>
  <si>
    <t>2022018-管理(环境卫生管理所)</t>
  </si>
  <si>
    <t>2022019-管理(环境卫生管理所)</t>
  </si>
  <si>
    <t>2022020-管理(环境卫生管理所)</t>
  </si>
  <si>
    <t>2022021-管理(灵璧县医保基金安全监管中心)</t>
  </si>
  <si>
    <t>2022022-管理(灵璧县基本医疗保险基金征缴管理中心)</t>
  </si>
  <si>
    <t>2022023-管理(灵璧县基本医疗保险基金征缴管理中心)</t>
  </si>
  <si>
    <t>2022024-专技(灵璧县普查中心、灵璧县社情民意调查中心)</t>
  </si>
  <si>
    <t>2022025-专技(灵璧县信息计算中心)</t>
  </si>
  <si>
    <t>2022026-管理(灵璧县扶贫发展中心)</t>
  </si>
  <si>
    <t>2022027-管理(灵璧县农村人居环境整治服务中心)</t>
  </si>
  <si>
    <t>2022028-管理(灵璧县农村人居环境整治服务中心)</t>
  </si>
  <si>
    <t>2022029-管理(灵璧县轴承产业发展服务中心)</t>
  </si>
  <si>
    <t>2022030-管理(灵璧县轴承产业发展服务中心)</t>
  </si>
  <si>
    <t>2022031-管理(灵璧经济开发区投资促进服务中心)</t>
  </si>
  <si>
    <t>2022032-管理(灵璧经济开发区投资促进服务中心)</t>
  </si>
  <si>
    <t>2022033-管理(灵璧经济开发区退役军人服务站)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</si>
</sst>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2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6" applyNumberFormat="0" applyAlignment="0" applyProtection="0">
      <alignment vertical="center"/>
    </xf>
    <xf numFmtId="0" fontId="16" fillId="11" borderId="2" applyNumberFormat="0" applyAlignment="0" applyProtection="0">
      <alignment vertical="center"/>
    </xf>
    <xf numFmtId="0" fontId="17" fillId="12" borderId="7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176" fontId="1" fillId="0" borderId="0" xfId="0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176" fontId="1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62"/>
  <sheetViews>
    <sheetView tabSelected="1" workbookViewId="0">
      <selection activeCell="G6" sqref="G6"/>
    </sheetView>
  </sheetViews>
  <sheetFormatPr defaultColWidth="9" defaultRowHeight="14.25" outlineLevelCol="3"/>
  <cols>
    <col min="1" max="1" width="5.625" style="3" customWidth="1"/>
    <col min="2" max="2" width="58.25" style="4" customWidth="1"/>
    <col min="3" max="3" width="11.625" style="2"/>
    <col min="4" max="4" width="7.5" style="5" customWidth="1"/>
    <col min="5" max="16384" width="9" style="2"/>
  </cols>
  <sheetData>
    <row r="1" s="1" customFormat="1" spans="1:4">
      <c r="A1" s="6" t="s">
        <v>0</v>
      </c>
      <c r="B1" s="6" t="s">
        <v>1</v>
      </c>
      <c r="C1" s="6" t="s">
        <v>2</v>
      </c>
      <c r="D1" s="7" t="s">
        <v>3</v>
      </c>
    </row>
    <row r="2" s="2" customFormat="1" spans="1:4">
      <c r="A2" s="8">
        <v>1</v>
      </c>
      <c r="B2" s="9" t="s">
        <v>4</v>
      </c>
      <c r="C2" s="8" t="str">
        <f>"2208200306"</f>
        <v>2208200306</v>
      </c>
      <c r="D2" s="10">
        <v>84.4</v>
      </c>
    </row>
    <row r="3" s="2" customFormat="1" spans="1:4">
      <c r="A3" s="8">
        <v>2</v>
      </c>
      <c r="B3" s="9" t="s">
        <v>4</v>
      </c>
      <c r="C3" s="8" t="str">
        <f>"2208200101"</f>
        <v>2208200101</v>
      </c>
      <c r="D3" s="10">
        <v>79.3</v>
      </c>
    </row>
    <row r="4" s="2" customFormat="1" spans="1:4">
      <c r="A4" s="8">
        <v>3</v>
      </c>
      <c r="B4" s="9" t="s">
        <v>4</v>
      </c>
      <c r="C4" s="8" t="str">
        <f>"2208200220"</f>
        <v>2208200220</v>
      </c>
      <c r="D4" s="10">
        <v>79.2</v>
      </c>
    </row>
    <row r="5" s="2" customFormat="1" spans="1:4">
      <c r="A5" s="8">
        <v>4</v>
      </c>
      <c r="B5" s="9" t="s">
        <v>4</v>
      </c>
      <c r="C5" s="8" t="str">
        <f>"2208200313"</f>
        <v>2208200313</v>
      </c>
      <c r="D5" s="10">
        <v>78.9</v>
      </c>
    </row>
    <row r="6" s="2" customFormat="1" spans="1:4">
      <c r="A6" s="8">
        <v>5</v>
      </c>
      <c r="B6" s="9" t="s">
        <v>4</v>
      </c>
      <c r="C6" s="8" t="str">
        <f>"2208200125"</f>
        <v>2208200125</v>
      </c>
      <c r="D6" s="10">
        <v>76.3</v>
      </c>
    </row>
    <row r="7" s="2" customFormat="1" spans="1:4">
      <c r="A7" s="8">
        <v>6</v>
      </c>
      <c r="B7" s="9" t="s">
        <v>4</v>
      </c>
      <c r="C7" s="8" t="str">
        <f>"2208200110"</f>
        <v>2208200110</v>
      </c>
      <c r="D7" s="10">
        <v>76</v>
      </c>
    </row>
    <row r="8" s="2" customFormat="1" spans="1:4">
      <c r="A8" s="8">
        <v>7</v>
      </c>
      <c r="B8" s="9" t="s">
        <v>5</v>
      </c>
      <c r="C8" s="8" t="str">
        <f>"2208200819"</f>
        <v>2208200819</v>
      </c>
      <c r="D8" s="10">
        <v>80.8</v>
      </c>
    </row>
    <row r="9" s="2" customFormat="1" spans="1:4">
      <c r="A9" s="8">
        <v>8</v>
      </c>
      <c r="B9" s="9" t="s">
        <v>5</v>
      </c>
      <c r="C9" s="8" t="str">
        <f>"2208200713"</f>
        <v>2208200713</v>
      </c>
      <c r="D9" s="10">
        <v>79.8</v>
      </c>
    </row>
    <row r="10" s="2" customFormat="1" spans="1:4">
      <c r="A10" s="8">
        <v>9</v>
      </c>
      <c r="B10" s="9" t="s">
        <v>5</v>
      </c>
      <c r="C10" s="8" t="str">
        <f>"2208200727"</f>
        <v>2208200727</v>
      </c>
      <c r="D10" s="10">
        <v>76.5</v>
      </c>
    </row>
    <row r="11" s="2" customFormat="1" spans="1:4">
      <c r="A11" s="8">
        <v>10</v>
      </c>
      <c r="B11" s="9" t="s">
        <v>5</v>
      </c>
      <c r="C11" s="8" t="str">
        <f>"2208200801"</f>
        <v>2208200801</v>
      </c>
      <c r="D11" s="10">
        <v>75.9</v>
      </c>
    </row>
    <row r="12" s="2" customFormat="1" spans="1:4">
      <c r="A12" s="8">
        <v>11</v>
      </c>
      <c r="B12" s="9" t="s">
        <v>5</v>
      </c>
      <c r="C12" s="8" t="str">
        <f>"2208200518"</f>
        <v>2208200518</v>
      </c>
      <c r="D12" s="10">
        <v>75.3</v>
      </c>
    </row>
    <row r="13" s="2" customFormat="1" spans="1:4">
      <c r="A13" s="8">
        <v>12</v>
      </c>
      <c r="B13" s="9" t="s">
        <v>5</v>
      </c>
      <c r="C13" s="8" t="str">
        <f>"2208200419"</f>
        <v>2208200419</v>
      </c>
      <c r="D13" s="10">
        <v>74.9</v>
      </c>
    </row>
    <row r="14" s="2" customFormat="1" spans="1:4">
      <c r="A14" s="8">
        <v>13</v>
      </c>
      <c r="B14" s="9" t="s">
        <v>5</v>
      </c>
      <c r="C14" s="8" t="str">
        <f>"2208200817"</f>
        <v>2208200817</v>
      </c>
      <c r="D14" s="10">
        <v>74.8</v>
      </c>
    </row>
    <row r="15" s="2" customFormat="1" spans="1:4">
      <c r="A15" s="8">
        <v>14</v>
      </c>
      <c r="B15" s="9" t="s">
        <v>5</v>
      </c>
      <c r="C15" s="8" t="str">
        <f>"2208200506"</f>
        <v>2208200506</v>
      </c>
      <c r="D15" s="10">
        <v>72.9</v>
      </c>
    </row>
    <row r="16" s="2" customFormat="1" spans="1:4">
      <c r="A16" s="8">
        <v>15</v>
      </c>
      <c r="B16" s="9" t="s">
        <v>6</v>
      </c>
      <c r="C16" s="8" t="str">
        <f>"2208201213"</f>
        <v>2208201213</v>
      </c>
      <c r="D16" s="10">
        <v>76.7</v>
      </c>
    </row>
    <row r="17" s="2" customFormat="1" spans="1:4">
      <c r="A17" s="8">
        <v>16</v>
      </c>
      <c r="B17" s="9" t="s">
        <v>6</v>
      </c>
      <c r="C17" s="8" t="str">
        <f>"2208200930"</f>
        <v>2208200930</v>
      </c>
      <c r="D17" s="10">
        <v>76.6</v>
      </c>
    </row>
    <row r="18" s="2" customFormat="1" spans="1:4">
      <c r="A18" s="8">
        <v>17</v>
      </c>
      <c r="B18" s="9" t="s">
        <v>6</v>
      </c>
      <c r="C18" s="8" t="str">
        <f>"2208201229"</f>
        <v>2208201229</v>
      </c>
      <c r="D18" s="10">
        <v>75.9</v>
      </c>
    </row>
    <row r="19" s="2" customFormat="1" spans="1:4">
      <c r="A19" s="8">
        <v>18</v>
      </c>
      <c r="B19" s="9" t="s">
        <v>7</v>
      </c>
      <c r="C19" s="8" t="str">
        <f>"2208201804"</f>
        <v>2208201804</v>
      </c>
      <c r="D19" s="10">
        <v>86.9</v>
      </c>
    </row>
    <row r="20" s="2" customFormat="1" spans="1:4">
      <c r="A20" s="8">
        <v>19</v>
      </c>
      <c r="B20" s="9" t="s">
        <v>7</v>
      </c>
      <c r="C20" s="8" t="str">
        <f>"2208201429"</f>
        <v>2208201429</v>
      </c>
      <c r="D20" s="10">
        <v>82</v>
      </c>
    </row>
    <row r="21" s="2" customFormat="1" spans="1:4">
      <c r="A21" s="8">
        <v>20</v>
      </c>
      <c r="B21" s="9" t="s">
        <v>7</v>
      </c>
      <c r="C21" s="8" t="str">
        <f>"2208201715"</f>
        <v>2208201715</v>
      </c>
      <c r="D21" s="10">
        <v>81.6</v>
      </c>
    </row>
    <row r="22" s="2" customFormat="1" spans="1:4">
      <c r="A22" s="8">
        <v>21</v>
      </c>
      <c r="B22" s="9" t="s">
        <v>8</v>
      </c>
      <c r="C22" s="8" t="str">
        <f>"2208201922"</f>
        <v>2208201922</v>
      </c>
      <c r="D22" s="10">
        <v>75.4</v>
      </c>
    </row>
    <row r="23" s="2" customFormat="1" spans="1:4">
      <c r="A23" s="8">
        <v>22</v>
      </c>
      <c r="B23" s="9" t="s">
        <v>8</v>
      </c>
      <c r="C23" s="8" t="str">
        <f>"2208201911"</f>
        <v>2208201911</v>
      </c>
      <c r="D23" s="10">
        <v>73.3</v>
      </c>
    </row>
    <row r="24" s="2" customFormat="1" spans="1:4">
      <c r="A24" s="8">
        <v>23</v>
      </c>
      <c r="B24" s="9" t="s">
        <v>8</v>
      </c>
      <c r="C24" s="8" t="str">
        <f>"2208201914"</f>
        <v>2208201914</v>
      </c>
      <c r="D24" s="10">
        <v>70.6</v>
      </c>
    </row>
    <row r="25" s="2" customFormat="1" spans="1:4">
      <c r="A25" s="8">
        <v>24</v>
      </c>
      <c r="B25" s="9" t="s">
        <v>8</v>
      </c>
      <c r="C25" s="8" t="str">
        <f>"2208201919"</f>
        <v>2208201919</v>
      </c>
      <c r="D25" s="10">
        <v>70.4</v>
      </c>
    </row>
    <row r="26" s="2" customFormat="1" spans="1:4">
      <c r="A26" s="8">
        <v>25</v>
      </c>
      <c r="B26" s="9" t="s">
        <v>8</v>
      </c>
      <c r="C26" s="8" t="str">
        <f>"2208201924"</f>
        <v>2208201924</v>
      </c>
      <c r="D26" s="10">
        <v>70.1</v>
      </c>
    </row>
    <row r="27" s="2" customFormat="1" spans="1:4">
      <c r="A27" s="8">
        <v>26</v>
      </c>
      <c r="B27" s="9" t="s">
        <v>8</v>
      </c>
      <c r="C27" s="8" t="str">
        <f>"2208201912"</f>
        <v>2208201912</v>
      </c>
      <c r="D27" s="10">
        <v>68.7</v>
      </c>
    </row>
    <row r="28" s="2" customFormat="1" spans="1:4">
      <c r="A28" s="8">
        <v>27</v>
      </c>
      <c r="B28" s="9" t="s">
        <v>8</v>
      </c>
      <c r="C28" s="8" t="str">
        <f>"2208201923"</f>
        <v>2208201923</v>
      </c>
      <c r="D28" s="10">
        <v>68.7</v>
      </c>
    </row>
    <row r="29" s="2" customFormat="1" spans="1:4">
      <c r="A29" s="8">
        <v>28</v>
      </c>
      <c r="B29" s="9" t="s">
        <v>9</v>
      </c>
      <c r="C29" s="8" t="str">
        <f>"2208202012"</f>
        <v>2208202012</v>
      </c>
      <c r="D29" s="10">
        <v>83</v>
      </c>
    </row>
    <row r="30" s="2" customFormat="1" spans="1:4">
      <c r="A30" s="8">
        <v>29</v>
      </c>
      <c r="B30" s="9" t="s">
        <v>9</v>
      </c>
      <c r="C30" s="8" t="str">
        <f>"2208202016"</f>
        <v>2208202016</v>
      </c>
      <c r="D30" s="10">
        <v>78.6</v>
      </c>
    </row>
    <row r="31" s="2" customFormat="1" spans="1:4">
      <c r="A31" s="8">
        <v>30</v>
      </c>
      <c r="B31" s="9" t="s">
        <v>9</v>
      </c>
      <c r="C31" s="8" t="str">
        <f>"2208202007"</f>
        <v>2208202007</v>
      </c>
      <c r="D31" s="10">
        <v>75.3</v>
      </c>
    </row>
    <row r="32" s="2" customFormat="1" spans="1:4">
      <c r="A32" s="8">
        <v>31</v>
      </c>
      <c r="B32" s="9" t="s">
        <v>10</v>
      </c>
      <c r="C32" s="8" t="str">
        <f>"2208202027"</f>
        <v>2208202027</v>
      </c>
      <c r="D32" s="10">
        <v>74.5</v>
      </c>
    </row>
    <row r="33" s="2" customFormat="1" spans="1:4">
      <c r="A33" s="8">
        <v>32</v>
      </c>
      <c r="B33" s="9" t="s">
        <v>10</v>
      </c>
      <c r="C33" s="8" t="str">
        <f>"2208202029"</f>
        <v>2208202029</v>
      </c>
      <c r="D33" s="10">
        <v>73.5</v>
      </c>
    </row>
    <row r="34" s="2" customFormat="1" spans="1:4">
      <c r="A34" s="8">
        <v>33</v>
      </c>
      <c r="B34" s="9" t="s">
        <v>10</v>
      </c>
      <c r="C34" s="8" t="str">
        <f>"2208202028"</f>
        <v>2208202028</v>
      </c>
      <c r="D34" s="10">
        <v>71.4</v>
      </c>
    </row>
    <row r="35" s="2" customFormat="1" spans="1:4">
      <c r="A35" s="8">
        <v>34</v>
      </c>
      <c r="B35" s="9" t="s">
        <v>11</v>
      </c>
      <c r="C35" s="8" t="str">
        <f>"2208202110"</f>
        <v>2208202110</v>
      </c>
      <c r="D35" s="10">
        <v>82</v>
      </c>
    </row>
    <row r="36" s="2" customFormat="1" spans="1:4">
      <c r="A36" s="8">
        <v>35</v>
      </c>
      <c r="B36" s="9" t="s">
        <v>11</v>
      </c>
      <c r="C36" s="8" t="str">
        <f>"2208202109"</f>
        <v>2208202109</v>
      </c>
      <c r="D36" s="10">
        <v>70.7</v>
      </c>
    </row>
    <row r="37" s="2" customFormat="1" spans="1:4">
      <c r="A37" s="8">
        <v>36</v>
      </c>
      <c r="B37" s="9" t="s">
        <v>11</v>
      </c>
      <c r="C37" s="8" t="str">
        <f>"2208202107"</f>
        <v>2208202107</v>
      </c>
      <c r="D37" s="10">
        <v>66.5</v>
      </c>
    </row>
    <row r="38" s="2" customFormat="1" spans="1:4">
      <c r="A38" s="8">
        <v>37</v>
      </c>
      <c r="B38" s="9" t="s">
        <v>12</v>
      </c>
      <c r="C38" s="8" t="str">
        <f>"2208202123"</f>
        <v>2208202123</v>
      </c>
      <c r="D38" s="10">
        <v>73.4</v>
      </c>
    </row>
    <row r="39" s="2" customFormat="1" spans="1:4">
      <c r="A39" s="8">
        <v>38</v>
      </c>
      <c r="B39" s="9" t="s">
        <v>12</v>
      </c>
      <c r="C39" s="8" t="str">
        <f>"2208202128"</f>
        <v>2208202128</v>
      </c>
      <c r="D39" s="10">
        <v>69.5</v>
      </c>
    </row>
    <row r="40" s="2" customFormat="1" spans="1:4">
      <c r="A40" s="8">
        <v>39</v>
      </c>
      <c r="B40" s="9" t="s">
        <v>12</v>
      </c>
      <c r="C40" s="8" t="str">
        <f>"2208202124"</f>
        <v>2208202124</v>
      </c>
      <c r="D40" s="10">
        <v>67.5</v>
      </c>
    </row>
    <row r="41" s="2" customFormat="1" spans="1:4">
      <c r="A41" s="8">
        <v>40</v>
      </c>
      <c r="B41" s="9" t="s">
        <v>12</v>
      </c>
      <c r="C41" s="8" t="str">
        <f>"2208202126"</f>
        <v>2208202126</v>
      </c>
      <c r="D41" s="10">
        <v>66.7</v>
      </c>
    </row>
    <row r="42" s="2" customFormat="1" spans="1:4">
      <c r="A42" s="8">
        <v>41</v>
      </c>
      <c r="B42" s="9" t="s">
        <v>12</v>
      </c>
      <c r="C42" s="8" t="str">
        <f>"2208202114"</f>
        <v>2208202114</v>
      </c>
      <c r="D42" s="10">
        <v>66.6</v>
      </c>
    </row>
    <row r="43" s="2" customFormat="1" spans="1:4">
      <c r="A43" s="8">
        <v>42</v>
      </c>
      <c r="B43" s="9" t="s">
        <v>12</v>
      </c>
      <c r="C43" s="8" t="str">
        <f>"2208202129"</f>
        <v>2208202129</v>
      </c>
      <c r="D43" s="10">
        <v>63.8</v>
      </c>
    </row>
    <row r="44" s="2" customFormat="1" spans="1:4">
      <c r="A44" s="8">
        <v>43</v>
      </c>
      <c r="B44" s="9" t="s">
        <v>13</v>
      </c>
      <c r="C44" s="8" t="str">
        <f>"2208202207"</f>
        <v>2208202207</v>
      </c>
      <c r="D44" s="10">
        <v>81.5</v>
      </c>
    </row>
    <row r="45" s="2" customFormat="1" spans="1:4">
      <c r="A45" s="8">
        <v>44</v>
      </c>
      <c r="B45" s="9" t="s">
        <v>13</v>
      </c>
      <c r="C45" s="8" t="str">
        <f>"2208202218"</f>
        <v>2208202218</v>
      </c>
      <c r="D45" s="10">
        <v>70.9</v>
      </c>
    </row>
    <row r="46" s="2" customFormat="1" spans="1:4">
      <c r="A46" s="8">
        <v>45</v>
      </c>
      <c r="B46" s="9" t="s">
        <v>13</v>
      </c>
      <c r="C46" s="8" t="str">
        <f>"2208202212"</f>
        <v>2208202212</v>
      </c>
      <c r="D46" s="10">
        <v>69.1</v>
      </c>
    </row>
    <row r="47" s="2" customFormat="1" spans="1:4">
      <c r="A47" s="8">
        <v>46</v>
      </c>
      <c r="B47" s="9" t="s">
        <v>14</v>
      </c>
      <c r="C47" s="8" t="str">
        <f>"2208202301"</f>
        <v>2208202301</v>
      </c>
      <c r="D47" s="10">
        <v>72.3</v>
      </c>
    </row>
    <row r="48" s="2" customFormat="1" spans="1:4">
      <c r="A48" s="8">
        <v>47</v>
      </c>
      <c r="B48" s="9" t="s">
        <v>14</v>
      </c>
      <c r="C48" s="8" t="str">
        <f>"2208202224"</f>
        <v>2208202224</v>
      </c>
      <c r="D48" s="10">
        <v>66.1</v>
      </c>
    </row>
    <row r="49" s="2" customFormat="1" spans="1:4">
      <c r="A49" s="8">
        <v>48</v>
      </c>
      <c r="B49" s="9" t="s">
        <v>14</v>
      </c>
      <c r="C49" s="8" t="str">
        <f>"2208202226"</f>
        <v>2208202226</v>
      </c>
      <c r="D49" s="10">
        <v>64.7</v>
      </c>
    </row>
    <row r="50" s="2" customFormat="1" spans="1:4">
      <c r="A50" s="8">
        <v>49</v>
      </c>
      <c r="B50" s="9" t="s">
        <v>15</v>
      </c>
      <c r="C50" s="8" t="str">
        <f>"2208202317"</f>
        <v>2208202317</v>
      </c>
      <c r="D50" s="10">
        <v>75.6</v>
      </c>
    </row>
    <row r="51" s="2" customFormat="1" spans="1:4">
      <c r="A51" s="8">
        <v>50</v>
      </c>
      <c r="B51" s="9" t="s">
        <v>15</v>
      </c>
      <c r="C51" s="8" t="str">
        <f>"2208202309"</f>
        <v>2208202309</v>
      </c>
      <c r="D51" s="10">
        <v>73.3</v>
      </c>
    </row>
    <row r="52" s="2" customFormat="1" spans="1:4">
      <c r="A52" s="8">
        <v>51</v>
      </c>
      <c r="B52" s="9" t="s">
        <v>15</v>
      </c>
      <c r="C52" s="8" t="str">
        <f>"2208202325"</f>
        <v>2208202325</v>
      </c>
      <c r="D52" s="10">
        <v>71.2</v>
      </c>
    </row>
    <row r="53" s="2" customFormat="1" spans="1:4">
      <c r="A53" s="8">
        <v>52</v>
      </c>
      <c r="B53" s="9" t="s">
        <v>16</v>
      </c>
      <c r="C53" s="8" t="str">
        <f>"2208202507"</f>
        <v>2208202507</v>
      </c>
      <c r="D53" s="10">
        <v>75.9</v>
      </c>
    </row>
    <row r="54" s="2" customFormat="1" spans="1:4">
      <c r="A54" s="8">
        <v>53</v>
      </c>
      <c r="B54" s="9" t="s">
        <v>16</v>
      </c>
      <c r="C54" s="8" t="str">
        <f>"2208202426"</f>
        <v>2208202426</v>
      </c>
      <c r="D54" s="10">
        <v>73.3</v>
      </c>
    </row>
    <row r="55" s="2" customFormat="1" spans="1:4">
      <c r="A55" s="8">
        <v>54</v>
      </c>
      <c r="B55" s="9" t="s">
        <v>16</v>
      </c>
      <c r="C55" s="8" t="str">
        <f>"2208202416"</f>
        <v>2208202416</v>
      </c>
      <c r="D55" s="10">
        <v>73</v>
      </c>
    </row>
    <row r="56" s="2" customFormat="1" spans="1:4">
      <c r="A56" s="8">
        <v>55</v>
      </c>
      <c r="B56" s="9" t="s">
        <v>16</v>
      </c>
      <c r="C56" s="8" t="str">
        <f>"2208202425"</f>
        <v>2208202425</v>
      </c>
      <c r="D56" s="10">
        <v>72.7</v>
      </c>
    </row>
    <row r="57" s="2" customFormat="1" spans="1:4">
      <c r="A57" s="8">
        <v>56</v>
      </c>
      <c r="B57" s="9" t="s">
        <v>16</v>
      </c>
      <c r="C57" s="8" t="str">
        <f>"2208202529"</f>
        <v>2208202529</v>
      </c>
      <c r="D57" s="10">
        <v>71.3</v>
      </c>
    </row>
    <row r="58" s="2" customFormat="1" spans="1:4">
      <c r="A58" s="8">
        <v>57</v>
      </c>
      <c r="B58" s="9" t="s">
        <v>16</v>
      </c>
      <c r="C58" s="8" t="str">
        <f>"2208202422"</f>
        <v>2208202422</v>
      </c>
      <c r="D58" s="10">
        <v>70.5</v>
      </c>
    </row>
    <row r="59" s="2" customFormat="1" spans="1:4">
      <c r="A59" s="8">
        <v>58</v>
      </c>
      <c r="B59" s="9" t="s">
        <v>17</v>
      </c>
      <c r="C59" s="8" t="str">
        <f>"2208202808"</f>
        <v>2208202808</v>
      </c>
      <c r="D59" s="10">
        <v>75.9</v>
      </c>
    </row>
    <row r="60" s="2" customFormat="1" spans="1:4">
      <c r="A60" s="8">
        <v>59</v>
      </c>
      <c r="B60" s="9" t="s">
        <v>17</v>
      </c>
      <c r="C60" s="8" t="str">
        <f>"2208202705"</f>
        <v>2208202705</v>
      </c>
      <c r="D60" s="10">
        <v>74.9</v>
      </c>
    </row>
    <row r="61" s="2" customFormat="1" spans="1:4">
      <c r="A61" s="8">
        <v>60</v>
      </c>
      <c r="B61" s="9" t="s">
        <v>17</v>
      </c>
      <c r="C61" s="8" t="str">
        <f>"2208202824"</f>
        <v>2208202824</v>
      </c>
      <c r="D61" s="10">
        <v>74.1</v>
      </c>
    </row>
    <row r="62" s="2" customFormat="1" spans="1:4">
      <c r="A62" s="8">
        <v>61</v>
      </c>
      <c r="B62" s="9" t="s">
        <v>18</v>
      </c>
      <c r="C62" s="8" t="str">
        <f>"2208202901"</f>
        <v>2208202901</v>
      </c>
      <c r="D62" s="10">
        <v>77.4</v>
      </c>
    </row>
    <row r="63" s="2" customFormat="1" spans="1:4">
      <c r="A63" s="8">
        <v>62</v>
      </c>
      <c r="B63" s="9" t="s">
        <v>18</v>
      </c>
      <c r="C63" s="8" t="str">
        <f>"2208202826"</f>
        <v>2208202826</v>
      </c>
      <c r="D63" s="10">
        <v>72.9</v>
      </c>
    </row>
    <row r="64" s="2" customFormat="1" spans="1:4">
      <c r="A64" s="8">
        <v>63</v>
      </c>
      <c r="B64" s="9" t="s">
        <v>18</v>
      </c>
      <c r="C64" s="8" t="str">
        <f>"2208202828"</f>
        <v>2208202828</v>
      </c>
      <c r="D64" s="10">
        <v>72</v>
      </c>
    </row>
    <row r="65" s="2" customFormat="1" spans="1:4">
      <c r="A65" s="8">
        <v>64</v>
      </c>
      <c r="B65" s="9" t="s">
        <v>18</v>
      </c>
      <c r="C65" s="8" t="str">
        <f>"2208202830"</f>
        <v>2208202830</v>
      </c>
      <c r="D65" s="10">
        <v>69.9</v>
      </c>
    </row>
    <row r="66" s="2" customFormat="1" spans="1:4">
      <c r="A66" s="8">
        <v>65</v>
      </c>
      <c r="B66" s="9" t="s">
        <v>18</v>
      </c>
      <c r="C66" s="8" t="str">
        <f>"2208202903"</f>
        <v>2208202903</v>
      </c>
      <c r="D66" s="10">
        <v>69.9</v>
      </c>
    </row>
    <row r="67" s="2" customFormat="1" spans="1:4">
      <c r="A67" s="8">
        <v>66</v>
      </c>
      <c r="B67" s="9" t="s">
        <v>18</v>
      </c>
      <c r="C67" s="8" t="str">
        <f>"2208202904"</f>
        <v>2208202904</v>
      </c>
      <c r="D67" s="10">
        <v>69.7</v>
      </c>
    </row>
    <row r="68" s="2" customFormat="1" spans="1:4">
      <c r="A68" s="8">
        <v>67</v>
      </c>
      <c r="B68" s="9" t="s">
        <v>18</v>
      </c>
      <c r="C68" s="8" t="str">
        <f>"2208202909"</f>
        <v>2208202909</v>
      </c>
      <c r="D68" s="10">
        <v>68.7</v>
      </c>
    </row>
    <row r="69" s="2" customFormat="1" spans="1:4">
      <c r="A69" s="8">
        <v>68</v>
      </c>
      <c r="B69" s="9" t="s">
        <v>18</v>
      </c>
      <c r="C69" s="8" t="str">
        <f>"2208202908"</f>
        <v>2208202908</v>
      </c>
      <c r="D69" s="10">
        <v>67.2</v>
      </c>
    </row>
    <row r="70" s="2" customFormat="1" spans="1:4">
      <c r="A70" s="8">
        <v>69</v>
      </c>
      <c r="B70" s="9" t="s">
        <v>18</v>
      </c>
      <c r="C70" s="8" t="str">
        <f>"2208202910"</f>
        <v>2208202910</v>
      </c>
      <c r="D70" s="10">
        <v>66.8</v>
      </c>
    </row>
    <row r="71" s="2" customFormat="1" spans="1:4">
      <c r="A71" s="8">
        <v>70</v>
      </c>
      <c r="B71" s="9" t="s">
        <v>18</v>
      </c>
      <c r="C71" s="8" t="str">
        <f>"2208202915"</f>
        <v>2208202915</v>
      </c>
      <c r="D71" s="10">
        <v>65.2</v>
      </c>
    </row>
    <row r="72" s="2" customFormat="1" spans="1:4">
      <c r="A72" s="8">
        <v>71</v>
      </c>
      <c r="B72" s="9" t="s">
        <v>18</v>
      </c>
      <c r="C72" s="8" t="str">
        <f>"2208202913"</f>
        <v>2208202913</v>
      </c>
      <c r="D72" s="10">
        <v>64.6</v>
      </c>
    </row>
    <row r="73" s="2" customFormat="1" spans="1:4">
      <c r="A73" s="8">
        <v>72</v>
      </c>
      <c r="B73" s="9" t="s">
        <v>18</v>
      </c>
      <c r="C73" s="8" t="str">
        <f>"2208202914"</f>
        <v>2208202914</v>
      </c>
      <c r="D73" s="10">
        <v>63.9</v>
      </c>
    </row>
    <row r="74" s="2" customFormat="1" spans="1:4">
      <c r="A74" s="8">
        <v>73</v>
      </c>
      <c r="B74" s="9" t="s">
        <v>18</v>
      </c>
      <c r="C74" s="8" t="str">
        <f>"2208202825"</f>
        <v>2208202825</v>
      </c>
      <c r="D74" s="10">
        <v>62.9</v>
      </c>
    </row>
    <row r="75" s="2" customFormat="1" spans="1:4">
      <c r="A75" s="8">
        <v>74</v>
      </c>
      <c r="B75" s="9" t="s">
        <v>18</v>
      </c>
      <c r="C75" s="8" t="str">
        <f>"2208202912"</f>
        <v>2208202912</v>
      </c>
      <c r="D75" s="10">
        <v>60.8</v>
      </c>
    </row>
    <row r="76" s="2" customFormat="1" spans="1:4">
      <c r="A76" s="8">
        <v>75</v>
      </c>
      <c r="B76" s="9" t="s">
        <v>18</v>
      </c>
      <c r="C76" s="8" t="str">
        <f>"2208202902"</f>
        <v>2208202902</v>
      </c>
      <c r="D76" s="10">
        <v>60.4</v>
      </c>
    </row>
    <row r="77" s="2" customFormat="1" spans="1:4">
      <c r="A77" s="8">
        <v>76</v>
      </c>
      <c r="B77" s="9" t="s">
        <v>19</v>
      </c>
      <c r="C77" s="8" t="str">
        <f>"2208202916"</f>
        <v>2208202916</v>
      </c>
      <c r="D77" s="10">
        <v>71</v>
      </c>
    </row>
    <row r="78" s="2" customFormat="1" spans="1:4">
      <c r="A78" s="8">
        <v>77</v>
      </c>
      <c r="B78" s="9" t="s">
        <v>20</v>
      </c>
      <c r="C78" s="8" t="str">
        <f>"2208202922"</f>
        <v>2208202922</v>
      </c>
      <c r="D78" s="10">
        <v>78.2</v>
      </c>
    </row>
    <row r="79" s="2" customFormat="1" spans="1:4">
      <c r="A79" s="8">
        <v>78</v>
      </c>
      <c r="B79" s="9" t="s">
        <v>20</v>
      </c>
      <c r="C79" s="8" t="str">
        <f>"2208202929"</f>
        <v>2208202929</v>
      </c>
      <c r="D79" s="10">
        <v>72.7</v>
      </c>
    </row>
    <row r="80" s="2" customFormat="1" spans="1:4">
      <c r="A80" s="8">
        <v>79</v>
      </c>
      <c r="B80" s="9" t="s">
        <v>20</v>
      </c>
      <c r="C80" s="8" t="str">
        <f>"2208202923"</f>
        <v>2208202923</v>
      </c>
      <c r="D80" s="10">
        <v>68.5</v>
      </c>
    </row>
    <row r="81" s="2" customFormat="1" spans="1:4">
      <c r="A81" s="8">
        <v>80</v>
      </c>
      <c r="B81" s="9" t="s">
        <v>21</v>
      </c>
      <c r="C81" s="8" t="str">
        <f>"2208203007"</f>
        <v>2208203007</v>
      </c>
      <c r="D81" s="10">
        <v>84.6</v>
      </c>
    </row>
    <row r="82" s="2" customFormat="1" spans="1:4">
      <c r="A82" s="8">
        <v>81</v>
      </c>
      <c r="B82" s="9" t="s">
        <v>21</v>
      </c>
      <c r="C82" s="8" t="str">
        <f>"2208203005"</f>
        <v>2208203005</v>
      </c>
      <c r="D82" s="10">
        <v>76.3</v>
      </c>
    </row>
    <row r="83" s="2" customFormat="1" spans="1:4">
      <c r="A83" s="8">
        <v>82</v>
      </c>
      <c r="B83" s="9" t="s">
        <v>21</v>
      </c>
      <c r="C83" s="8" t="str">
        <f>"2208203006"</f>
        <v>2208203006</v>
      </c>
      <c r="D83" s="10">
        <v>73.8</v>
      </c>
    </row>
    <row r="84" s="2" customFormat="1" spans="1:4">
      <c r="A84" s="8">
        <v>83</v>
      </c>
      <c r="B84" s="9" t="s">
        <v>22</v>
      </c>
      <c r="C84" s="8" t="str">
        <f>"2208203018"</f>
        <v>2208203018</v>
      </c>
      <c r="D84" s="10">
        <v>71.7</v>
      </c>
    </row>
    <row r="85" s="2" customFormat="1" spans="1:4">
      <c r="A85" s="8">
        <v>84</v>
      </c>
      <c r="B85" s="9" t="s">
        <v>22</v>
      </c>
      <c r="C85" s="8" t="str">
        <f>"2208203022"</f>
        <v>2208203022</v>
      </c>
      <c r="D85" s="10">
        <v>71.4</v>
      </c>
    </row>
    <row r="86" s="2" customFormat="1" spans="1:4">
      <c r="A86" s="8">
        <v>85</v>
      </c>
      <c r="B86" s="9" t="s">
        <v>22</v>
      </c>
      <c r="C86" s="8" t="str">
        <f>"2208203012"</f>
        <v>2208203012</v>
      </c>
      <c r="D86" s="10">
        <v>71.1</v>
      </c>
    </row>
    <row r="87" s="2" customFormat="1" spans="1:4">
      <c r="A87" s="8">
        <v>86</v>
      </c>
      <c r="B87" s="9" t="s">
        <v>23</v>
      </c>
      <c r="C87" s="8" t="str">
        <f>"2208203028"</f>
        <v>2208203028</v>
      </c>
      <c r="D87" s="10">
        <v>69.9</v>
      </c>
    </row>
    <row r="88" s="2" customFormat="1" spans="1:4">
      <c r="A88" s="8">
        <v>87</v>
      </c>
      <c r="B88" s="9" t="s">
        <v>23</v>
      </c>
      <c r="C88" s="8" t="str">
        <f>"2208203029"</f>
        <v>2208203029</v>
      </c>
      <c r="D88" s="10">
        <v>68.1</v>
      </c>
    </row>
    <row r="89" s="2" customFormat="1" spans="1:4">
      <c r="A89" s="8">
        <v>88</v>
      </c>
      <c r="B89" s="9" t="s">
        <v>23</v>
      </c>
      <c r="C89" s="8" t="str">
        <f>"2208203026"</f>
        <v>2208203026</v>
      </c>
      <c r="D89" s="10">
        <v>63.8</v>
      </c>
    </row>
    <row r="90" s="2" customFormat="1" spans="1:4">
      <c r="A90" s="8">
        <v>89</v>
      </c>
      <c r="B90" s="9" t="s">
        <v>24</v>
      </c>
      <c r="C90" s="8" t="str">
        <f>"2208203127"</f>
        <v>2208203127</v>
      </c>
      <c r="D90" s="10">
        <v>78.9</v>
      </c>
    </row>
    <row r="91" s="2" customFormat="1" spans="1:4">
      <c r="A91" s="8">
        <v>90</v>
      </c>
      <c r="B91" s="9" t="s">
        <v>24</v>
      </c>
      <c r="C91" s="8" t="str">
        <f>"2208203202"</f>
        <v>2208203202</v>
      </c>
      <c r="D91" s="10">
        <v>78.7</v>
      </c>
    </row>
    <row r="92" s="2" customFormat="1" spans="1:4">
      <c r="A92" s="8">
        <v>91</v>
      </c>
      <c r="B92" s="9" t="s">
        <v>24</v>
      </c>
      <c r="C92" s="8" t="str">
        <f>"2208203225"</f>
        <v>2208203225</v>
      </c>
      <c r="D92" s="10">
        <v>76</v>
      </c>
    </row>
    <row r="93" s="2" customFormat="1" spans="1:4">
      <c r="A93" s="8">
        <v>92</v>
      </c>
      <c r="B93" s="9" t="s">
        <v>25</v>
      </c>
      <c r="C93" s="8" t="str">
        <f>"2208203316"</f>
        <v>2208203316</v>
      </c>
      <c r="D93" s="10">
        <v>76.7</v>
      </c>
    </row>
    <row r="94" s="2" customFormat="1" spans="1:4">
      <c r="A94" s="8">
        <v>93</v>
      </c>
      <c r="B94" s="9" t="s">
        <v>25</v>
      </c>
      <c r="C94" s="8" t="str">
        <f>"2208203418"</f>
        <v>2208203418</v>
      </c>
      <c r="D94" s="10">
        <v>74.4</v>
      </c>
    </row>
    <row r="95" s="2" customFormat="1" spans="1:4">
      <c r="A95" s="8">
        <v>94</v>
      </c>
      <c r="B95" s="9" t="s">
        <v>25</v>
      </c>
      <c r="C95" s="8" t="str">
        <f>"2208203320"</f>
        <v>2208203320</v>
      </c>
      <c r="D95" s="10">
        <v>70.9</v>
      </c>
    </row>
    <row r="96" s="2" customFormat="1" spans="1:4">
      <c r="A96" s="8">
        <v>95</v>
      </c>
      <c r="B96" s="9" t="s">
        <v>25</v>
      </c>
      <c r="C96" s="8" t="str">
        <f>"2208203414"</f>
        <v>2208203414</v>
      </c>
      <c r="D96" s="10">
        <v>70.9</v>
      </c>
    </row>
    <row r="97" s="2" customFormat="1" spans="1:4">
      <c r="A97" s="8">
        <v>96</v>
      </c>
      <c r="B97" s="9" t="s">
        <v>26</v>
      </c>
      <c r="C97" s="8" t="str">
        <f>"2208203825"</f>
        <v>2208203825</v>
      </c>
      <c r="D97" s="10">
        <v>78.1</v>
      </c>
    </row>
    <row r="98" s="2" customFormat="1" spans="1:4">
      <c r="A98" s="8">
        <v>97</v>
      </c>
      <c r="B98" s="9" t="s">
        <v>26</v>
      </c>
      <c r="C98" s="8" t="str">
        <f>"2208203608"</f>
        <v>2208203608</v>
      </c>
      <c r="D98" s="10">
        <v>77.9</v>
      </c>
    </row>
    <row r="99" s="2" customFormat="1" spans="1:4">
      <c r="A99" s="8">
        <v>98</v>
      </c>
      <c r="B99" s="9" t="s">
        <v>26</v>
      </c>
      <c r="C99" s="8" t="str">
        <f>"2208203520"</f>
        <v>2208203520</v>
      </c>
      <c r="D99" s="10">
        <v>76.9</v>
      </c>
    </row>
    <row r="100" s="2" customFormat="1" spans="1:4">
      <c r="A100" s="8">
        <v>99</v>
      </c>
      <c r="B100" s="9" t="s">
        <v>26</v>
      </c>
      <c r="C100" s="8" t="str">
        <f>"2208203724"</f>
        <v>2208203724</v>
      </c>
      <c r="D100" s="10">
        <v>76.9</v>
      </c>
    </row>
    <row r="101" s="2" customFormat="1" spans="1:4">
      <c r="A101" s="8">
        <v>100</v>
      </c>
      <c r="B101" s="9" t="s">
        <v>27</v>
      </c>
      <c r="C101" s="8" t="str">
        <f>"2208204425"</f>
        <v>2208204425</v>
      </c>
      <c r="D101" s="10">
        <v>82</v>
      </c>
    </row>
    <row r="102" s="2" customFormat="1" spans="1:4">
      <c r="A102" s="8">
        <v>101</v>
      </c>
      <c r="B102" s="9" t="s">
        <v>27</v>
      </c>
      <c r="C102" s="8" t="str">
        <f>"2208204606"</f>
        <v>2208204606</v>
      </c>
      <c r="D102" s="10">
        <v>80.9</v>
      </c>
    </row>
    <row r="103" s="2" customFormat="1" spans="1:4">
      <c r="A103" s="8">
        <v>102</v>
      </c>
      <c r="B103" s="9" t="s">
        <v>27</v>
      </c>
      <c r="C103" s="8" t="str">
        <f>"2208204316"</f>
        <v>2208204316</v>
      </c>
      <c r="D103" s="10">
        <v>80.6</v>
      </c>
    </row>
    <row r="104" s="2" customFormat="1" spans="1:4">
      <c r="A104" s="8">
        <v>103</v>
      </c>
      <c r="B104" s="9" t="s">
        <v>27</v>
      </c>
      <c r="C104" s="8" t="str">
        <f>"2208204624"</f>
        <v>2208204624</v>
      </c>
      <c r="D104" s="10">
        <v>79</v>
      </c>
    </row>
    <row r="105" s="2" customFormat="1" spans="1:4">
      <c r="A105" s="8">
        <v>104</v>
      </c>
      <c r="B105" s="9" t="s">
        <v>27</v>
      </c>
      <c r="C105" s="8" t="str">
        <f>"2208204409"</f>
        <v>2208204409</v>
      </c>
      <c r="D105" s="10">
        <v>77.9</v>
      </c>
    </row>
    <row r="106" s="2" customFormat="1" spans="1:4">
      <c r="A106" s="8">
        <v>105</v>
      </c>
      <c r="B106" s="9" t="s">
        <v>27</v>
      </c>
      <c r="C106" s="8" t="str">
        <f>"2208204420"</f>
        <v>2208204420</v>
      </c>
      <c r="D106" s="10">
        <v>76.7</v>
      </c>
    </row>
    <row r="107" s="2" customFormat="1" spans="1:4">
      <c r="A107" s="8">
        <v>106</v>
      </c>
      <c r="B107" s="9" t="s">
        <v>27</v>
      </c>
      <c r="C107" s="8" t="str">
        <f>"2208204228"</f>
        <v>2208204228</v>
      </c>
      <c r="D107" s="10">
        <v>75.9</v>
      </c>
    </row>
    <row r="108" s="2" customFormat="1" spans="1:4">
      <c r="A108" s="8">
        <v>107</v>
      </c>
      <c r="B108" s="9" t="s">
        <v>27</v>
      </c>
      <c r="C108" s="8" t="str">
        <f>"2208204622"</f>
        <v>2208204622</v>
      </c>
      <c r="D108" s="10">
        <v>75.4</v>
      </c>
    </row>
    <row r="109" s="2" customFormat="1" spans="1:4">
      <c r="A109" s="8">
        <v>108</v>
      </c>
      <c r="B109" s="9" t="s">
        <v>27</v>
      </c>
      <c r="C109" s="8" t="str">
        <f>"2208204225"</f>
        <v>2208204225</v>
      </c>
      <c r="D109" s="10">
        <v>75.3</v>
      </c>
    </row>
    <row r="110" s="2" customFormat="1" spans="1:4">
      <c r="A110" s="8">
        <v>109</v>
      </c>
      <c r="B110" s="9" t="s">
        <v>27</v>
      </c>
      <c r="C110" s="8" t="str">
        <f>"2208204502"</f>
        <v>2208204502</v>
      </c>
      <c r="D110" s="10">
        <v>75.1</v>
      </c>
    </row>
    <row r="111" s="2" customFormat="1" spans="1:4">
      <c r="A111" s="8">
        <v>110</v>
      </c>
      <c r="B111" s="9" t="s">
        <v>27</v>
      </c>
      <c r="C111" s="8" t="str">
        <f>"2208204610"</f>
        <v>2208204610</v>
      </c>
      <c r="D111" s="10">
        <v>75</v>
      </c>
    </row>
    <row r="112" s="2" customFormat="1" spans="1:4">
      <c r="A112" s="8">
        <v>111</v>
      </c>
      <c r="B112" s="9" t="s">
        <v>27</v>
      </c>
      <c r="C112" s="8" t="str">
        <f>"2208204501"</f>
        <v>2208204501</v>
      </c>
      <c r="D112" s="10">
        <v>74.9</v>
      </c>
    </row>
    <row r="113" s="2" customFormat="1" spans="1:4">
      <c r="A113" s="8">
        <v>112</v>
      </c>
      <c r="B113" s="9" t="s">
        <v>27</v>
      </c>
      <c r="C113" s="8" t="str">
        <f>"2208204619"</f>
        <v>2208204619</v>
      </c>
      <c r="D113" s="10">
        <v>74.7</v>
      </c>
    </row>
    <row r="114" s="2" customFormat="1" spans="1:4">
      <c r="A114" s="8">
        <v>113</v>
      </c>
      <c r="B114" s="9" t="s">
        <v>27</v>
      </c>
      <c r="C114" s="8" t="str">
        <f>"2208204313"</f>
        <v>2208204313</v>
      </c>
      <c r="D114" s="10">
        <v>73.8</v>
      </c>
    </row>
    <row r="115" s="2" customFormat="1" spans="1:4">
      <c r="A115" s="8">
        <v>114</v>
      </c>
      <c r="B115" s="9" t="s">
        <v>27</v>
      </c>
      <c r="C115" s="8" t="str">
        <f>"2208204419"</f>
        <v>2208204419</v>
      </c>
      <c r="D115" s="10">
        <v>73.6</v>
      </c>
    </row>
    <row r="116" s="2" customFormat="1" spans="1:4">
      <c r="A116" s="8">
        <v>115</v>
      </c>
      <c r="B116" s="9" t="s">
        <v>27</v>
      </c>
      <c r="C116" s="8" t="str">
        <f>"2208204416"</f>
        <v>2208204416</v>
      </c>
      <c r="D116" s="10">
        <v>73.4</v>
      </c>
    </row>
    <row r="117" s="2" customFormat="1" spans="1:4">
      <c r="A117" s="8">
        <v>116</v>
      </c>
      <c r="B117" s="9" t="s">
        <v>27</v>
      </c>
      <c r="C117" s="8" t="str">
        <f>"2208204618"</f>
        <v>2208204618</v>
      </c>
      <c r="D117" s="10">
        <v>73.3</v>
      </c>
    </row>
    <row r="118" s="2" customFormat="1" spans="1:4">
      <c r="A118" s="8">
        <v>117</v>
      </c>
      <c r="B118" s="9" t="s">
        <v>27</v>
      </c>
      <c r="C118" s="8" t="str">
        <f>"2208204528"</f>
        <v>2208204528</v>
      </c>
      <c r="D118" s="10">
        <v>72.2</v>
      </c>
    </row>
    <row r="119" s="2" customFormat="1" spans="1:4">
      <c r="A119" s="8">
        <v>118</v>
      </c>
      <c r="B119" s="9" t="s">
        <v>27</v>
      </c>
      <c r="C119" s="8" t="str">
        <f>"2208204326"</f>
        <v>2208204326</v>
      </c>
      <c r="D119" s="10">
        <v>72</v>
      </c>
    </row>
    <row r="120" s="2" customFormat="1" spans="1:4">
      <c r="A120" s="8">
        <v>119</v>
      </c>
      <c r="B120" s="9" t="s">
        <v>27</v>
      </c>
      <c r="C120" s="8" t="str">
        <f>"2208204229"</f>
        <v>2208204229</v>
      </c>
      <c r="D120" s="10">
        <v>71.4</v>
      </c>
    </row>
    <row r="121" s="2" customFormat="1" spans="1:4">
      <c r="A121" s="8">
        <v>120</v>
      </c>
      <c r="B121" s="9" t="s">
        <v>27</v>
      </c>
      <c r="C121" s="8" t="str">
        <f>"2208204407"</f>
        <v>2208204407</v>
      </c>
      <c r="D121" s="10">
        <v>71</v>
      </c>
    </row>
    <row r="122" s="2" customFormat="1" spans="1:4">
      <c r="A122" s="8">
        <v>121</v>
      </c>
      <c r="B122" s="9" t="s">
        <v>27</v>
      </c>
      <c r="C122" s="8" t="str">
        <f>"2208204604"</f>
        <v>2208204604</v>
      </c>
      <c r="D122" s="10">
        <v>70.8</v>
      </c>
    </row>
    <row r="123" s="2" customFormat="1" spans="1:4">
      <c r="A123" s="8">
        <v>122</v>
      </c>
      <c r="B123" s="9" t="s">
        <v>27</v>
      </c>
      <c r="C123" s="8" t="str">
        <f>"2208204615"</f>
        <v>2208204615</v>
      </c>
      <c r="D123" s="10">
        <v>70.7</v>
      </c>
    </row>
    <row r="124" s="2" customFormat="1" spans="1:4">
      <c r="A124" s="8">
        <v>123</v>
      </c>
      <c r="B124" s="9" t="s">
        <v>28</v>
      </c>
      <c r="C124" s="8" t="str">
        <f>"2208204805"</f>
        <v>2208204805</v>
      </c>
      <c r="D124" s="10">
        <v>79.3</v>
      </c>
    </row>
    <row r="125" s="2" customFormat="1" spans="1:4">
      <c r="A125" s="8">
        <v>124</v>
      </c>
      <c r="B125" s="9" t="s">
        <v>28</v>
      </c>
      <c r="C125" s="8" t="str">
        <f>"2208204723"</f>
        <v>2208204723</v>
      </c>
      <c r="D125" s="10">
        <v>76.3</v>
      </c>
    </row>
    <row r="126" s="2" customFormat="1" spans="1:4">
      <c r="A126" s="8">
        <v>125</v>
      </c>
      <c r="B126" s="9" t="s">
        <v>28</v>
      </c>
      <c r="C126" s="8" t="str">
        <f>"2208204706"</f>
        <v>2208204706</v>
      </c>
      <c r="D126" s="10">
        <v>72.6</v>
      </c>
    </row>
    <row r="127" s="2" customFormat="1" spans="1:4">
      <c r="A127" s="8">
        <v>126</v>
      </c>
      <c r="B127" s="9" t="s">
        <v>29</v>
      </c>
      <c r="C127" s="8" t="str">
        <f>"2208204901"</f>
        <v>2208204901</v>
      </c>
      <c r="D127" s="10">
        <v>80.4</v>
      </c>
    </row>
    <row r="128" s="2" customFormat="1" spans="1:4">
      <c r="A128" s="8">
        <v>127</v>
      </c>
      <c r="B128" s="9" t="s">
        <v>29</v>
      </c>
      <c r="C128" s="8" t="str">
        <f>"2208205018"</f>
        <v>2208205018</v>
      </c>
      <c r="D128" s="10">
        <v>77.7</v>
      </c>
    </row>
    <row r="129" s="2" customFormat="1" spans="1:4">
      <c r="A129" s="8">
        <v>128</v>
      </c>
      <c r="B129" s="9" t="s">
        <v>29</v>
      </c>
      <c r="C129" s="8" t="str">
        <f>"2208204905"</f>
        <v>2208204905</v>
      </c>
      <c r="D129" s="10">
        <v>75.9</v>
      </c>
    </row>
    <row r="130" s="2" customFormat="1" spans="1:4">
      <c r="A130" s="8">
        <v>129</v>
      </c>
      <c r="B130" s="9" t="s">
        <v>29</v>
      </c>
      <c r="C130" s="8" t="str">
        <f>"2208204929"</f>
        <v>2208204929</v>
      </c>
      <c r="D130" s="10">
        <v>74.6</v>
      </c>
    </row>
    <row r="131" s="2" customFormat="1" spans="1:4">
      <c r="A131" s="8">
        <v>130</v>
      </c>
      <c r="B131" s="9" t="s">
        <v>29</v>
      </c>
      <c r="C131" s="8" t="str">
        <f>"2208205015"</f>
        <v>2208205015</v>
      </c>
      <c r="D131" s="10">
        <v>72.5</v>
      </c>
    </row>
    <row r="132" s="2" customFormat="1" spans="1:4">
      <c r="A132" s="8">
        <v>131</v>
      </c>
      <c r="B132" s="9" t="s">
        <v>29</v>
      </c>
      <c r="C132" s="8" t="str">
        <f>"2208205006"</f>
        <v>2208205006</v>
      </c>
      <c r="D132" s="10">
        <v>71</v>
      </c>
    </row>
    <row r="133" s="2" customFormat="1" spans="1:4">
      <c r="A133" s="8">
        <v>132</v>
      </c>
      <c r="B133" s="9" t="s">
        <v>30</v>
      </c>
      <c r="C133" s="8" t="str">
        <f>"2208205122"</f>
        <v>2208205122</v>
      </c>
      <c r="D133" s="10">
        <v>76.7</v>
      </c>
    </row>
    <row r="134" s="2" customFormat="1" spans="1:4">
      <c r="A134" s="8">
        <v>133</v>
      </c>
      <c r="B134" s="9" t="s">
        <v>30</v>
      </c>
      <c r="C134" s="8" t="str">
        <f>"2208205130"</f>
        <v>2208205130</v>
      </c>
      <c r="D134" s="10">
        <v>75</v>
      </c>
    </row>
    <row r="135" s="2" customFormat="1" spans="1:4">
      <c r="A135" s="8">
        <v>134</v>
      </c>
      <c r="B135" s="9" t="s">
        <v>30</v>
      </c>
      <c r="C135" s="8" t="str">
        <f>"2208205129"</f>
        <v>2208205129</v>
      </c>
      <c r="D135" s="10">
        <v>70.4</v>
      </c>
    </row>
    <row r="136" s="2" customFormat="1" spans="1:4">
      <c r="A136" s="8">
        <v>135</v>
      </c>
      <c r="B136" s="9" t="s">
        <v>31</v>
      </c>
      <c r="C136" s="8" t="str">
        <f>"2208205215"</f>
        <v>2208205215</v>
      </c>
      <c r="D136" s="10">
        <v>71</v>
      </c>
    </row>
    <row r="137" s="2" customFormat="1" spans="1:4">
      <c r="A137" s="8">
        <v>136</v>
      </c>
      <c r="B137" s="9" t="s">
        <v>31</v>
      </c>
      <c r="C137" s="8" t="str">
        <f>"2208205221"</f>
        <v>2208205221</v>
      </c>
      <c r="D137" s="10">
        <v>71</v>
      </c>
    </row>
    <row r="138" s="2" customFormat="1" spans="1:4">
      <c r="A138" s="8">
        <v>137</v>
      </c>
      <c r="B138" s="9" t="s">
        <v>31</v>
      </c>
      <c r="C138" s="8" t="str">
        <f>"2208205220"</f>
        <v>2208205220</v>
      </c>
      <c r="D138" s="10">
        <v>58.8</v>
      </c>
    </row>
    <row r="139" s="2" customFormat="1" spans="1:4">
      <c r="A139" s="8">
        <v>138</v>
      </c>
      <c r="B139" s="9" t="s">
        <v>32</v>
      </c>
      <c r="C139" s="8" t="str">
        <f>"2208205521"</f>
        <v>2208205521</v>
      </c>
      <c r="D139" s="10">
        <v>81.3</v>
      </c>
    </row>
    <row r="140" s="2" customFormat="1" spans="1:4">
      <c r="A140" s="8">
        <v>139</v>
      </c>
      <c r="B140" s="9" t="s">
        <v>32</v>
      </c>
      <c r="C140" s="8" t="str">
        <f>"2208205823"</f>
        <v>2208205823</v>
      </c>
      <c r="D140" s="10">
        <v>79.9</v>
      </c>
    </row>
    <row r="141" s="2" customFormat="1" spans="1:4">
      <c r="A141" s="8">
        <v>140</v>
      </c>
      <c r="B141" s="9" t="s">
        <v>32</v>
      </c>
      <c r="C141" s="8" t="str">
        <f>"2208205713"</f>
        <v>2208205713</v>
      </c>
      <c r="D141" s="10">
        <v>79.3</v>
      </c>
    </row>
    <row r="142" s="2" customFormat="1" spans="1:4">
      <c r="A142" s="8">
        <v>141</v>
      </c>
      <c r="B142" s="9" t="s">
        <v>32</v>
      </c>
      <c r="C142" s="8" t="str">
        <f>"2208205728"</f>
        <v>2208205728</v>
      </c>
      <c r="D142" s="10">
        <v>78.7</v>
      </c>
    </row>
    <row r="143" s="2" customFormat="1" spans="1:4">
      <c r="A143" s="8">
        <v>142</v>
      </c>
      <c r="B143" s="9" t="s">
        <v>32</v>
      </c>
      <c r="C143" s="8" t="str">
        <f>"2208205309"</f>
        <v>2208205309</v>
      </c>
      <c r="D143" s="10">
        <v>78.6</v>
      </c>
    </row>
    <row r="144" s="2" customFormat="1" spans="1:4">
      <c r="A144" s="8">
        <v>143</v>
      </c>
      <c r="B144" s="9" t="s">
        <v>32</v>
      </c>
      <c r="C144" s="8" t="str">
        <f>"2208205803"</f>
        <v>2208205803</v>
      </c>
      <c r="D144" s="10">
        <v>77.5</v>
      </c>
    </row>
    <row r="145" s="2" customFormat="1" spans="1:4">
      <c r="A145" s="8">
        <v>144</v>
      </c>
      <c r="B145" s="9" t="s">
        <v>33</v>
      </c>
      <c r="C145" s="8" t="str">
        <f>"2208206215"</f>
        <v>2208206215</v>
      </c>
      <c r="D145" s="10">
        <v>82.5</v>
      </c>
    </row>
    <row r="146" s="2" customFormat="1" spans="1:4">
      <c r="A146" s="8">
        <v>145</v>
      </c>
      <c r="B146" s="9" t="s">
        <v>33</v>
      </c>
      <c r="C146" s="8" t="str">
        <f>"2208206307"</f>
        <v>2208206307</v>
      </c>
      <c r="D146" s="10">
        <v>80.3</v>
      </c>
    </row>
    <row r="147" s="2" customFormat="1" spans="1:4">
      <c r="A147" s="8">
        <v>146</v>
      </c>
      <c r="B147" s="9" t="s">
        <v>33</v>
      </c>
      <c r="C147" s="8" t="str">
        <f>"2208206106"</f>
        <v>2208206106</v>
      </c>
      <c r="D147" s="10">
        <v>80</v>
      </c>
    </row>
    <row r="148" s="2" customFormat="1" spans="1:4">
      <c r="A148" s="8">
        <v>147</v>
      </c>
      <c r="B148" s="9" t="s">
        <v>33</v>
      </c>
      <c r="C148" s="8" t="str">
        <f>"2208206124"</f>
        <v>2208206124</v>
      </c>
      <c r="D148" s="10">
        <v>79</v>
      </c>
    </row>
    <row r="149" s="2" customFormat="1" spans="1:4">
      <c r="A149" s="8">
        <v>148</v>
      </c>
      <c r="B149" s="9" t="s">
        <v>33</v>
      </c>
      <c r="C149" s="8" t="str">
        <f>"2208206321"</f>
        <v>2208206321</v>
      </c>
      <c r="D149" s="10">
        <v>78.7</v>
      </c>
    </row>
    <row r="150" s="2" customFormat="1" spans="1:4">
      <c r="A150" s="8">
        <v>149</v>
      </c>
      <c r="B150" s="9" t="s">
        <v>33</v>
      </c>
      <c r="C150" s="8" t="str">
        <f>"2208206028"</f>
        <v>2208206028</v>
      </c>
      <c r="D150" s="10">
        <v>78.6</v>
      </c>
    </row>
    <row r="151" s="2" customFormat="1" spans="1:4">
      <c r="A151" s="8">
        <v>150</v>
      </c>
      <c r="B151" s="9" t="s">
        <v>34</v>
      </c>
      <c r="C151" s="8" t="str">
        <f>"2208206603"</f>
        <v>2208206603</v>
      </c>
      <c r="D151" s="10">
        <v>75.3</v>
      </c>
    </row>
    <row r="152" s="2" customFormat="1" spans="1:4">
      <c r="A152" s="8">
        <v>151</v>
      </c>
      <c r="B152" s="9" t="s">
        <v>34</v>
      </c>
      <c r="C152" s="8" t="str">
        <f>"2208206504"</f>
        <v>2208206504</v>
      </c>
      <c r="D152" s="10">
        <v>74.9</v>
      </c>
    </row>
    <row r="153" s="2" customFormat="1" spans="1:4">
      <c r="A153" s="8">
        <v>152</v>
      </c>
      <c r="B153" s="9" t="s">
        <v>34</v>
      </c>
      <c r="C153" s="8" t="str">
        <f>"2208206517"</f>
        <v>2208206517</v>
      </c>
      <c r="D153" s="10">
        <v>74.8</v>
      </c>
    </row>
    <row r="154" s="2" customFormat="1" spans="1:4">
      <c r="A154" s="8">
        <v>153</v>
      </c>
      <c r="B154" s="9" t="s">
        <v>35</v>
      </c>
      <c r="C154" s="8" t="str">
        <f>"2208207302"</f>
        <v>2208207302</v>
      </c>
      <c r="D154" s="10">
        <v>80.8</v>
      </c>
    </row>
    <row r="155" s="2" customFormat="1" spans="1:4">
      <c r="A155" s="8">
        <v>154</v>
      </c>
      <c r="B155" s="9" t="s">
        <v>35</v>
      </c>
      <c r="C155" s="8" t="str">
        <f>"2208208014"</f>
        <v>2208208014</v>
      </c>
      <c r="D155" s="10">
        <v>80.7</v>
      </c>
    </row>
    <row r="156" s="2" customFormat="1" spans="1:4">
      <c r="A156" s="8">
        <v>155</v>
      </c>
      <c r="B156" s="9" t="s">
        <v>35</v>
      </c>
      <c r="C156" s="8" t="str">
        <f>"2208208017"</f>
        <v>2208208017</v>
      </c>
      <c r="D156" s="10">
        <v>80.6</v>
      </c>
    </row>
    <row r="157" s="2" customFormat="1" spans="1:4">
      <c r="A157" s="8">
        <v>156</v>
      </c>
      <c r="B157" s="9" t="s">
        <v>35</v>
      </c>
      <c r="C157" s="8" t="str">
        <f>"2208207908"</f>
        <v>2208207908</v>
      </c>
      <c r="D157" s="10">
        <v>80.2</v>
      </c>
    </row>
    <row r="158" s="2" customFormat="1" spans="1:4">
      <c r="A158" s="8">
        <v>157</v>
      </c>
      <c r="B158" s="9" t="s">
        <v>35</v>
      </c>
      <c r="C158" s="8" t="str">
        <f>"2208207430"</f>
        <v>2208207430</v>
      </c>
      <c r="D158" s="10">
        <v>79.7</v>
      </c>
    </row>
    <row r="159" s="2" customFormat="1" spans="1:4">
      <c r="A159" s="8">
        <v>158</v>
      </c>
      <c r="B159" s="9" t="s">
        <v>35</v>
      </c>
      <c r="C159" s="8" t="str">
        <f>"2208206630"</f>
        <v>2208206630</v>
      </c>
      <c r="D159" s="10">
        <v>79.4</v>
      </c>
    </row>
    <row r="160" s="2" customFormat="1" spans="1:4">
      <c r="A160" s="8">
        <v>159</v>
      </c>
      <c r="B160" s="9" t="s">
        <v>36</v>
      </c>
      <c r="C160" s="8" t="str">
        <f>"2208208719"</f>
        <v>2208208719</v>
      </c>
      <c r="D160" s="10">
        <v>85.7</v>
      </c>
    </row>
    <row r="161" s="2" customFormat="1" spans="1:4">
      <c r="A161" s="8">
        <v>160</v>
      </c>
      <c r="B161" s="9" t="s">
        <v>36</v>
      </c>
      <c r="C161" s="8" t="str">
        <f>"2208209516"</f>
        <v>2208209516</v>
      </c>
      <c r="D161" s="10">
        <v>80.7</v>
      </c>
    </row>
    <row r="162" s="2" customFormat="1" spans="1:4">
      <c r="A162" s="8">
        <v>161</v>
      </c>
      <c r="B162" s="9" t="s">
        <v>36</v>
      </c>
      <c r="C162" s="8" t="str">
        <f>"2208209220"</f>
        <v>2208209220</v>
      </c>
      <c r="D162" s="10">
        <v>77.4</v>
      </c>
    </row>
  </sheetData>
  <pageMargins left="0.751388888888889" right="0.751388888888889" top="1" bottom="1" header="0.5" footer="0.5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2022-09-06T09:48:00Z</dcterms:created>
  <dcterms:modified xsi:type="dcterms:W3CDTF">2022-09-13T23:50:32Z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C0FAA8A164B34C0CBA319ADB4D0D7BCA</vt:lpwstr>
  </property>
</Properties>
</file>