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<sst xmlns="http://schemas.openxmlformats.org/spreadsheetml/2006/main" count="8" uniqueCount="8">
  <si>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灵璧县人民医院2021年公开招聘专业技术人员资格复审合格人员名单</t>
  </si>
  <si>
    <t>序号</t>
  </si>
  <si>
    <t>准考证号</t>
  </si>
  <si>
    <t>报考岗位</t>
  </si>
  <si>
    <t>笔试分数</t>
  </si>
  <si>
    <t>政策加分</t>
  </si>
  <si>
    <t>笔试总成绩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</si>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</sst>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rgb="FF00B0F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topLeftCell="A4" workbookViewId="0">
      <selection activeCell="I70" sqref="I70"/>
    </sheetView>
  </sheetViews>
  <sheetFormatPr defaultColWidth="9" defaultRowHeight="13.5" outlineLevelCol="6"/>
  <cols>
    <col min="1" max="1" width="6.625" customWidth="1"/>
    <col min="2" max="2" width="15.625" customWidth="1"/>
    <col min="3" max="3" width="15.125" customWidth="1"/>
    <col min="4" max="4" width="12.75" customWidth="1"/>
    <col min="5" max="6" width="10.75" customWidth="1"/>
    <col min="7" max="7" width="9" style="1"/>
  </cols>
  <sheetData>
    <row r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35" customHeight="1" spans="1:7">
      <c r="A3" s="6">
        <v>1</v>
      </c>
      <c r="B3" s="6" t="str">
        <f>"2021010113"</f>
        <v>2021010113</v>
      </c>
      <c r="C3" s="6" t="str">
        <f t="shared" ref="C3:C8" si="0">"202101"</f>
        <v>202101</v>
      </c>
      <c r="D3" s="8">
        <v>62.4</v>
      </c>
      <c r="E3" s="8"/>
      <c r="F3" s="8">
        <v>62.4</v>
      </c>
      <c r="G3" s="6"/>
    </row>
    <row r="4" s="2" customFormat="1" ht="35" customHeight="1" spans="1:7">
      <c r="A4" s="6">
        <v>2</v>
      </c>
      <c r="B4" s="6" t="str">
        <f>"2021010102"</f>
        <v>2021010102</v>
      </c>
      <c r="C4" s="6" t="str">
        <f t="shared" si="0"/>
        <v>202101</v>
      </c>
      <c r="D4" s="8">
        <v>60</v>
      </c>
      <c r="E4" s="8"/>
      <c r="F4" s="8">
        <v>60</v>
      </c>
      <c r="G4" s="6"/>
    </row>
    <row r="5" s="3" customFormat="1" ht="35" customHeight="1" spans="1:7">
      <c r="A5" s="6">
        <v>3</v>
      </c>
      <c r="B5" s="6" t="str">
        <f>"2021010114"</f>
        <v>2021010114</v>
      </c>
      <c r="C5" s="6" t="str">
        <f t="shared" si="0"/>
        <v>202101</v>
      </c>
      <c r="D5" s="8">
        <v>58.6</v>
      </c>
      <c r="E5" s="8"/>
      <c r="F5" s="8">
        <v>58.6</v>
      </c>
      <c r="G5" s="6"/>
    </row>
    <row r="6" s="2" customFormat="1" ht="35" customHeight="1" spans="1:7">
      <c r="A6" s="6">
        <v>4</v>
      </c>
      <c r="B6" s="6" t="str">
        <f>"2021010111"</f>
        <v>2021010111</v>
      </c>
      <c r="C6" s="6" t="str">
        <f t="shared" si="0"/>
        <v>202101</v>
      </c>
      <c r="D6" s="8">
        <v>54.9</v>
      </c>
      <c r="E6" s="8"/>
      <c r="F6" s="8">
        <v>54.9</v>
      </c>
      <c r="G6" s="6"/>
    </row>
    <row r="7" s="2" customFormat="1" ht="35" customHeight="1" spans="1:7">
      <c r="A7" s="6">
        <v>5</v>
      </c>
      <c r="B7" s="6" t="str">
        <f>"2021010104"</f>
        <v>2021010104</v>
      </c>
      <c r="C7" s="6" t="str">
        <f t="shared" si="0"/>
        <v>202101</v>
      </c>
      <c r="D7" s="8">
        <v>52</v>
      </c>
      <c r="E7" s="8"/>
      <c r="F7" s="8">
        <v>52</v>
      </c>
      <c r="G7" s="6"/>
    </row>
    <row r="8" s="3" customFormat="1" ht="35" customHeight="1" spans="1:7">
      <c r="A8" s="6">
        <v>6</v>
      </c>
      <c r="B8" s="6" t="str">
        <f>"2021010115"</f>
        <v>2021010115</v>
      </c>
      <c r="C8" s="6" t="str">
        <f t="shared" si="0"/>
        <v>202101</v>
      </c>
      <c r="D8" s="8">
        <v>51</v>
      </c>
      <c r="E8" s="8"/>
      <c r="F8" s="8">
        <v>51</v>
      </c>
      <c r="G8" s="6"/>
    </row>
    <row r="9" s="2" customFormat="1" ht="35" customHeight="1" spans="1:7">
      <c r="A9" s="6">
        <v>7</v>
      </c>
      <c r="B9" s="6" t="str">
        <f>"2021020116"</f>
        <v>2021020116</v>
      </c>
      <c r="C9" s="6" t="str">
        <f>"202102"</f>
        <v>202102</v>
      </c>
      <c r="D9" s="8">
        <v>56</v>
      </c>
      <c r="E9" s="8"/>
      <c r="F9" s="8">
        <v>56</v>
      </c>
      <c r="G9" s="6"/>
    </row>
    <row r="10" s="2" customFormat="1" ht="35" customHeight="1" spans="1:7">
      <c r="A10" s="6">
        <v>8</v>
      </c>
      <c r="B10" s="6" t="str">
        <f>"2021030117"</f>
        <v>2021030117</v>
      </c>
      <c r="C10" s="6" t="str">
        <f>"202103"</f>
        <v>202103</v>
      </c>
      <c r="D10" s="8">
        <v>58</v>
      </c>
      <c r="E10" s="8"/>
      <c r="F10" s="8">
        <v>58</v>
      </c>
      <c r="G10" s="6"/>
    </row>
    <row r="11" s="2" customFormat="1" ht="35" customHeight="1" spans="1:7">
      <c r="A11" s="6">
        <v>9</v>
      </c>
      <c r="B11" s="6" t="str">
        <f>"2021040205"</f>
        <v>2021040205</v>
      </c>
      <c r="C11" s="6" t="str">
        <f>"202104"</f>
        <v>202104</v>
      </c>
      <c r="D11" s="8">
        <v>74</v>
      </c>
      <c r="E11" s="8">
        <v>3</v>
      </c>
      <c r="F11" s="8">
        <v>77</v>
      </c>
      <c r="G11" s="6"/>
    </row>
    <row r="12" s="3" customFormat="1" ht="35" customHeight="1" spans="1:7">
      <c r="A12" s="6">
        <v>10</v>
      </c>
      <c r="B12" s="6" t="str">
        <f>"2021040207"</f>
        <v>2021040207</v>
      </c>
      <c r="C12" s="6" t="str">
        <f>"202104"</f>
        <v>202104</v>
      </c>
      <c r="D12" s="8">
        <v>52.4</v>
      </c>
      <c r="E12" s="8"/>
      <c r="F12" s="8">
        <v>52.4</v>
      </c>
      <c r="G12" s="6"/>
    </row>
    <row r="13" ht="35" customHeight="1" spans="1:7">
      <c r="A13" s="6">
        <v>11</v>
      </c>
      <c r="B13" s="6" t="str">
        <f>"2021050203"</f>
        <v>2021050203</v>
      </c>
      <c r="C13" s="6" t="str">
        <f t="shared" ref="C13:C18" si="1">"202105"</f>
        <v>202105</v>
      </c>
      <c r="D13" s="8">
        <v>60.4</v>
      </c>
      <c r="E13" s="8"/>
      <c r="F13" s="8">
        <v>60.4</v>
      </c>
      <c r="G13" s="9"/>
    </row>
    <row r="14" ht="35" customHeight="1" spans="1:7">
      <c r="A14" s="6">
        <v>12</v>
      </c>
      <c r="B14" s="6" t="str">
        <f>"2021050129"</f>
        <v>2021050129</v>
      </c>
      <c r="C14" s="6" t="str">
        <f t="shared" si="1"/>
        <v>202105</v>
      </c>
      <c r="D14" s="8">
        <v>59.6</v>
      </c>
      <c r="E14" s="8"/>
      <c r="F14" s="8">
        <v>59.6</v>
      </c>
      <c r="G14" s="9"/>
    </row>
    <row r="15" ht="35" customHeight="1" spans="1:7">
      <c r="A15" s="6">
        <v>13</v>
      </c>
      <c r="B15" s="6" t="str">
        <f>"2021050127"</f>
        <v>2021050127</v>
      </c>
      <c r="C15" s="6" t="str">
        <f t="shared" si="1"/>
        <v>202105</v>
      </c>
      <c r="D15" s="8">
        <v>56.2</v>
      </c>
      <c r="E15" s="8"/>
      <c r="F15" s="8">
        <v>56.2</v>
      </c>
      <c r="G15" s="9"/>
    </row>
    <row r="16" ht="35" customHeight="1" spans="1:7">
      <c r="A16" s="6">
        <v>14</v>
      </c>
      <c r="B16" s="6" t="str">
        <f>"2021050122"</f>
        <v>2021050122</v>
      </c>
      <c r="C16" s="6" t="str">
        <f t="shared" si="1"/>
        <v>202105</v>
      </c>
      <c r="D16" s="8">
        <v>55.4</v>
      </c>
      <c r="E16" s="8"/>
      <c r="F16" s="8">
        <v>55.4</v>
      </c>
      <c r="G16" s="9"/>
    </row>
    <row r="17" ht="35" customHeight="1" spans="1:7">
      <c r="A17" s="6">
        <v>15</v>
      </c>
      <c r="B17" s="6" t="str">
        <f>"2021050120"</f>
        <v>2021050120</v>
      </c>
      <c r="C17" s="6" t="str">
        <f t="shared" si="1"/>
        <v>202105</v>
      </c>
      <c r="D17" s="8">
        <v>55.1</v>
      </c>
      <c r="E17" s="8"/>
      <c r="F17" s="8">
        <v>55.1</v>
      </c>
      <c r="G17" s="9"/>
    </row>
    <row r="18" ht="35" customHeight="1" spans="1:7">
      <c r="A18" s="6">
        <v>16</v>
      </c>
      <c r="B18" s="6" t="str">
        <f>"2021050124"</f>
        <v>2021050124</v>
      </c>
      <c r="C18" s="6" t="str">
        <f t="shared" si="1"/>
        <v>202105</v>
      </c>
      <c r="D18" s="8">
        <v>54.7</v>
      </c>
      <c r="E18" s="8"/>
      <c r="F18" s="8">
        <v>54.7</v>
      </c>
      <c r="G18" s="9"/>
    </row>
    <row r="19" ht="35" customHeight="1" spans="1:7">
      <c r="A19" s="6">
        <v>17</v>
      </c>
      <c r="B19" s="6" t="str">
        <f>"2021060727"</f>
        <v>2021060727</v>
      </c>
      <c r="C19" s="6" t="str">
        <f t="shared" ref="C19:C26" si="2">"202106"</f>
        <v>202106</v>
      </c>
      <c r="D19" s="8">
        <v>66.8</v>
      </c>
      <c r="E19" s="8"/>
      <c r="F19" s="8">
        <v>66.8</v>
      </c>
      <c r="G19" s="9"/>
    </row>
    <row r="20" ht="35" customHeight="1" spans="1:7">
      <c r="A20" s="6">
        <v>18</v>
      </c>
      <c r="B20" s="6" t="str">
        <f>"2021060704"</f>
        <v>2021060704</v>
      </c>
      <c r="C20" s="6" t="str">
        <f t="shared" si="2"/>
        <v>202106</v>
      </c>
      <c r="D20" s="8">
        <v>60.8</v>
      </c>
      <c r="E20" s="8"/>
      <c r="F20" s="8">
        <v>60.8</v>
      </c>
      <c r="G20" s="9"/>
    </row>
    <row r="21" ht="35" customHeight="1" spans="1:7">
      <c r="A21" s="6">
        <v>19</v>
      </c>
      <c r="B21" s="6" t="str">
        <f>"2021060625"</f>
        <v>2021060625</v>
      </c>
      <c r="C21" s="6" t="str">
        <f t="shared" si="2"/>
        <v>202106</v>
      </c>
      <c r="D21" s="8">
        <v>59.4</v>
      </c>
      <c r="E21" s="8"/>
      <c r="F21" s="8">
        <v>59.4</v>
      </c>
      <c r="G21" s="9"/>
    </row>
    <row r="22" ht="35" customHeight="1" spans="1:7">
      <c r="A22" s="6">
        <v>20</v>
      </c>
      <c r="B22" s="6" t="str">
        <f>"2021060528"</f>
        <v>2021060528</v>
      </c>
      <c r="C22" s="6" t="str">
        <f t="shared" si="2"/>
        <v>202106</v>
      </c>
      <c r="D22" s="8">
        <v>59.2</v>
      </c>
      <c r="E22" s="8"/>
      <c r="F22" s="8">
        <v>59.2</v>
      </c>
      <c r="G22" s="9"/>
    </row>
    <row r="23" ht="35" customHeight="1" spans="1:7">
      <c r="A23" s="6">
        <v>21</v>
      </c>
      <c r="B23" s="6" t="str">
        <f>"2021060620"</f>
        <v>2021060620</v>
      </c>
      <c r="C23" s="6" t="str">
        <f t="shared" si="2"/>
        <v>202106</v>
      </c>
      <c r="D23" s="8">
        <v>59.2</v>
      </c>
      <c r="E23" s="8"/>
      <c r="F23" s="8">
        <v>59.2</v>
      </c>
      <c r="G23" s="9"/>
    </row>
    <row r="24" ht="35" customHeight="1" spans="1:7">
      <c r="A24" s="6">
        <v>22</v>
      </c>
      <c r="B24" s="6" t="str">
        <f>"2021060518"</f>
        <v>2021060518</v>
      </c>
      <c r="C24" s="6" t="str">
        <f t="shared" si="2"/>
        <v>202106</v>
      </c>
      <c r="D24" s="8">
        <v>58.8</v>
      </c>
      <c r="E24" s="8"/>
      <c r="F24" s="8">
        <v>58.8</v>
      </c>
      <c r="G24" s="9"/>
    </row>
    <row r="25" ht="35" customHeight="1" spans="1:7">
      <c r="A25" s="6">
        <v>23</v>
      </c>
      <c r="B25" s="6" t="str">
        <f>"2021060524"</f>
        <v>2021060524</v>
      </c>
      <c r="C25" s="6" t="str">
        <f t="shared" si="2"/>
        <v>202106</v>
      </c>
      <c r="D25" s="8">
        <v>57.9</v>
      </c>
      <c r="E25" s="8"/>
      <c r="F25" s="8">
        <v>57.9</v>
      </c>
      <c r="G25" s="9"/>
    </row>
    <row r="26" ht="35" customHeight="1" spans="1:7">
      <c r="A26" s="6">
        <v>24</v>
      </c>
      <c r="B26" s="6" t="str">
        <f>"2021060715"</f>
        <v>2021060715</v>
      </c>
      <c r="C26" s="6" t="str">
        <f t="shared" si="2"/>
        <v>202106</v>
      </c>
      <c r="D26" s="8">
        <v>57.2</v>
      </c>
      <c r="E26" s="8"/>
      <c r="F26" s="8">
        <v>57.2</v>
      </c>
      <c r="G26" s="9"/>
    </row>
    <row r="27" ht="35" customHeight="1" spans="1:7">
      <c r="A27" s="6">
        <v>25</v>
      </c>
      <c r="B27" s="6" t="str">
        <f>"2021070729"</f>
        <v>2021070729</v>
      </c>
      <c r="C27" s="6" t="str">
        <f t="shared" ref="C27:C36" si="3">"202107"</f>
        <v>202107</v>
      </c>
      <c r="D27" s="8">
        <v>69.7</v>
      </c>
      <c r="E27" s="8"/>
      <c r="F27" s="8">
        <v>69.7</v>
      </c>
      <c r="G27" s="9"/>
    </row>
    <row r="28" ht="35" customHeight="1" spans="1:7">
      <c r="A28" s="6">
        <v>26</v>
      </c>
      <c r="B28" s="6" t="str">
        <f>"2021070826"</f>
        <v>2021070826</v>
      </c>
      <c r="C28" s="6" t="str">
        <f t="shared" si="3"/>
        <v>202107</v>
      </c>
      <c r="D28" s="8">
        <v>69</v>
      </c>
      <c r="E28" s="8"/>
      <c r="F28" s="8">
        <v>69</v>
      </c>
      <c r="G28" s="9"/>
    </row>
    <row r="29" ht="35" customHeight="1" spans="1:7">
      <c r="A29" s="6">
        <v>27</v>
      </c>
      <c r="B29" s="6" t="str">
        <f>"2021071411"</f>
        <v>2021071411</v>
      </c>
      <c r="C29" s="6" t="str">
        <f t="shared" si="3"/>
        <v>202107</v>
      </c>
      <c r="D29" s="8">
        <v>66.8</v>
      </c>
      <c r="E29" s="8"/>
      <c r="F29" s="8">
        <v>66.8</v>
      </c>
      <c r="G29" s="9"/>
    </row>
    <row r="30" ht="35" customHeight="1" spans="1:7">
      <c r="A30" s="6">
        <v>28</v>
      </c>
      <c r="B30" s="6" t="str">
        <f>"2021071410"</f>
        <v>2021071410</v>
      </c>
      <c r="C30" s="6" t="str">
        <f t="shared" si="3"/>
        <v>202107</v>
      </c>
      <c r="D30" s="8">
        <v>65.2</v>
      </c>
      <c r="E30" s="8"/>
      <c r="F30" s="8">
        <v>65.2</v>
      </c>
      <c r="G30" s="9"/>
    </row>
    <row r="31" ht="35" customHeight="1" spans="1:7">
      <c r="A31" s="6">
        <v>29</v>
      </c>
      <c r="B31" s="6" t="str">
        <f>"2021070908"</f>
        <v>2021070908</v>
      </c>
      <c r="C31" s="6" t="str">
        <f t="shared" si="3"/>
        <v>202107</v>
      </c>
      <c r="D31" s="8">
        <v>64.8</v>
      </c>
      <c r="E31" s="8"/>
      <c r="F31" s="8">
        <v>64.8</v>
      </c>
      <c r="G31" s="9"/>
    </row>
    <row r="32" ht="35" customHeight="1" spans="1:7">
      <c r="A32" s="6">
        <v>30</v>
      </c>
      <c r="B32" s="6" t="str">
        <f>"2021071211"</f>
        <v>2021071211</v>
      </c>
      <c r="C32" s="6" t="str">
        <f t="shared" si="3"/>
        <v>202107</v>
      </c>
      <c r="D32" s="8">
        <v>64</v>
      </c>
      <c r="E32" s="8"/>
      <c r="F32" s="8">
        <v>64</v>
      </c>
      <c r="G32" s="9"/>
    </row>
    <row r="33" ht="35" customHeight="1" spans="1:7">
      <c r="A33" s="6">
        <v>31</v>
      </c>
      <c r="B33" s="6" t="str">
        <f>"2021071604"</f>
        <v>2021071604</v>
      </c>
      <c r="C33" s="6" t="str">
        <f t="shared" si="3"/>
        <v>202107</v>
      </c>
      <c r="D33" s="8">
        <v>63.8</v>
      </c>
      <c r="E33" s="8"/>
      <c r="F33" s="8">
        <v>63.8</v>
      </c>
      <c r="G33" s="9"/>
    </row>
    <row r="34" ht="35" customHeight="1" spans="1:7">
      <c r="A34" s="6">
        <v>32</v>
      </c>
      <c r="B34" s="6" t="str">
        <f>"2021071729"</f>
        <v>2021071729</v>
      </c>
      <c r="C34" s="6" t="str">
        <f t="shared" si="3"/>
        <v>202107</v>
      </c>
      <c r="D34" s="8">
        <v>63.8</v>
      </c>
      <c r="E34" s="8"/>
      <c r="F34" s="8">
        <v>63.8</v>
      </c>
      <c r="G34" s="9"/>
    </row>
    <row r="35" ht="35" customHeight="1" spans="1:7">
      <c r="A35" s="6">
        <v>33</v>
      </c>
      <c r="B35" s="6" t="str">
        <f>"2021071513"</f>
        <v>2021071513</v>
      </c>
      <c r="C35" s="6" t="str">
        <f t="shared" si="3"/>
        <v>202107</v>
      </c>
      <c r="D35" s="8">
        <v>63.6</v>
      </c>
      <c r="E35" s="8"/>
      <c r="F35" s="8">
        <v>63.6</v>
      </c>
      <c r="G35" s="9"/>
    </row>
    <row r="36" ht="35" customHeight="1" spans="1:7">
      <c r="A36" s="6">
        <v>34</v>
      </c>
      <c r="B36" s="6" t="str">
        <f>"2021071117"</f>
        <v>2021071117</v>
      </c>
      <c r="C36" s="6" t="str">
        <f t="shared" si="3"/>
        <v>202107</v>
      </c>
      <c r="D36" s="8">
        <v>63.4</v>
      </c>
      <c r="E36" s="8"/>
      <c r="F36" s="8">
        <v>63.4</v>
      </c>
      <c r="G36" s="9"/>
    </row>
    <row r="37" ht="35" customHeight="1" spans="1:7">
      <c r="A37" s="6">
        <v>35</v>
      </c>
      <c r="B37" s="6" t="str">
        <f>"2021071005"</f>
        <v>2021071005</v>
      </c>
      <c r="C37" s="6" t="str">
        <f t="shared" ref="C37:C49" si="4">"202107"</f>
        <v>202107</v>
      </c>
      <c r="D37" s="8">
        <v>63</v>
      </c>
      <c r="E37" s="8"/>
      <c r="F37" s="8">
        <v>63</v>
      </c>
      <c r="G37" s="9"/>
    </row>
    <row r="38" ht="35" customHeight="1" spans="1:7">
      <c r="A38" s="6">
        <v>36</v>
      </c>
      <c r="B38" s="6" t="str">
        <f>"2021071501"</f>
        <v>2021071501</v>
      </c>
      <c r="C38" s="6" t="str">
        <f t="shared" si="4"/>
        <v>202107</v>
      </c>
      <c r="D38" s="8">
        <v>63</v>
      </c>
      <c r="E38" s="8"/>
      <c r="F38" s="8">
        <v>63</v>
      </c>
      <c r="G38" s="9"/>
    </row>
    <row r="39" ht="35" customHeight="1" spans="1:7">
      <c r="A39" s="6">
        <v>37</v>
      </c>
      <c r="B39" s="6" t="str">
        <f>"2021071012"</f>
        <v>2021071012</v>
      </c>
      <c r="C39" s="6" t="str">
        <f t="shared" si="4"/>
        <v>202107</v>
      </c>
      <c r="D39" s="8">
        <v>62</v>
      </c>
      <c r="E39" s="8"/>
      <c r="F39" s="8">
        <v>62</v>
      </c>
      <c r="G39" s="9"/>
    </row>
    <row r="40" ht="35" customHeight="1" spans="1:7">
      <c r="A40" s="6">
        <v>38</v>
      </c>
      <c r="B40" s="6" t="str">
        <f>"2021071522"</f>
        <v>2021071522</v>
      </c>
      <c r="C40" s="6" t="str">
        <f t="shared" si="4"/>
        <v>202107</v>
      </c>
      <c r="D40" s="8">
        <v>61.8</v>
      </c>
      <c r="E40" s="8"/>
      <c r="F40" s="8">
        <v>61.8</v>
      </c>
      <c r="G40" s="9"/>
    </row>
    <row r="41" ht="35" customHeight="1" spans="1:7">
      <c r="A41" s="6">
        <v>39</v>
      </c>
      <c r="B41" s="6" t="str">
        <f>"2021071024"</f>
        <v>2021071024</v>
      </c>
      <c r="C41" s="6" t="str">
        <f t="shared" si="4"/>
        <v>202107</v>
      </c>
      <c r="D41" s="8">
        <v>61.6</v>
      </c>
      <c r="E41" s="8"/>
      <c r="F41" s="8">
        <v>61.6</v>
      </c>
      <c r="G41" s="9"/>
    </row>
    <row r="42" ht="35" customHeight="1" spans="1:7">
      <c r="A42" s="6">
        <v>40</v>
      </c>
      <c r="B42" s="6" t="str">
        <f>"2021071801"</f>
        <v>2021071801</v>
      </c>
      <c r="C42" s="6" t="str">
        <f t="shared" si="4"/>
        <v>202107</v>
      </c>
      <c r="D42" s="8">
        <v>61.6</v>
      </c>
      <c r="E42" s="8"/>
      <c r="F42" s="8">
        <v>61.6</v>
      </c>
      <c r="G42" s="9"/>
    </row>
    <row r="43" ht="35" customHeight="1" spans="1:7">
      <c r="A43" s="6">
        <v>41</v>
      </c>
      <c r="B43" s="6" t="str">
        <f>"2021071030"</f>
        <v>2021071030</v>
      </c>
      <c r="C43" s="6" t="str">
        <f t="shared" si="4"/>
        <v>202107</v>
      </c>
      <c r="D43" s="8">
        <v>60.8</v>
      </c>
      <c r="E43" s="8"/>
      <c r="F43" s="8">
        <v>60.8</v>
      </c>
      <c r="G43" s="9"/>
    </row>
    <row r="44" ht="35" customHeight="1" spans="1:7">
      <c r="A44" s="6">
        <v>42</v>
      </c>
      <c r="B44" s="6" t="str">
        <f>"2021071204"</f>
        <v>2021071204</v>
      </c>
      <c r="C44" s="6" t="str">
        <f t="shared" si="4"/>
        <v>202107</v>
      </c>
      <c r="D44" s="8">
        <v>60.8</v>
      </c>
      <c r="E44" s="8"/>
      <c r="F44" s="8">
        <v>60.8</v>
      </c>
      <c r="G44" s="9"/>
    </row>
    <row r="45" ht="35" customHeight="1" spans="1:7">
      <c r="A45" s="6">
        <v>43</v>
      </c>
      <c r="B45" s="6" t="str">
        <f>"2021071304"</f>
        <v>2021071304</v>
      </c>
      <c r="C45" s="6" t="str">
        <f t="shared" si="4"/>
        <v>202107</v>
      </c>
      <c r="D45" s="8">
        <v>60.6</v>
      </c>
      <c r="E45" s="8"/>
      <c r="F45" s="8">
        <v>60.6</v>
      </c>
      <c r="G45" s="9"/>
    </row>
    <row r="46" ht="35" customHeight="1" spans="1:7">
      <c r="A46" s="6">
        <v>44</v>
      </c>
      <c r="B46" s="6" t="str">
        <f>"2021071619"</f>
        <v>2021071619</v>
      </c>
      <c r="C46" s="6" t="str">
        <f t="shared" si="4"/>
        <v>202107</v>
      </c>
      <c r="D46" s="8">
        <v>60.4</v>
      </c>
      <c r="E46" s="8"/>
      <c r="F46" s="8">
        <v>60.4</v>
      </c>
      <c r="G46" s="9"/>
    </row>
    <row r="47" ht="35" customHeight="1" spans="1:7">
      <c r="A47" s="6">
        <v>45</v>
      </c>
      <c r="B47" s="6" t="str">
        <f>"2021071521"</f>
        <v>2021071521</v>
      </c>
      <c r="C47" s="6" t="str">
        <f t="shared" si="4"/>
        <v>202107</v>
      </c>
      <c r="D47" s="8">
        <v>60.2</v>
      </c>
      <c r="E47" s="8"/>
      <c r="F47" s="8">
        <v>60.2</v>
      </c>
      <c r="G47" s="9"/>
    </row>
    <row r="48" ht="35" customHeight="1" spans="1:7">
      <c r="A48" s="6">
        <v>46</v>
      </c>
      <c r="B48" s="6" t="str">
        <f>"2021071602"</f>
        <v>2021071602</v>
      </c>
      <c r="C48" s="6" t="str">
        <f t="shared" si="4"/>
        <v>202107</v>
      </c>
      <c r="D48" s="8">
        <v>60</v>
      </c>
      <c r="E48" s="8"/>
      <c r="F48" s="8">
        <v>60</v>
      </c>
      <c r="G48" s="9"/>
    </row>
    <row r="49" ht="35" customHeight="1" spans="1:7">
      <c r="A49" s="6">
        <v>47</v>
      </c>
      <c r="B49" s="6" t="str">
        <f>"2021071709"</f>
        <v>2021071709</v>
      </c>
      <c r="C49" s="6" t="str">
        <f t="shared" si="4"/>
        <v>202107</v>
      </c>
      <c r="D49" s="8">
        <v>60</v>
      </c>
      <c r="E49" s="8"/>
      <c r="F49" s="8">
        <v>60</v>
      </c>
      <c r="G49" s="9"/>
    </row>
    <row r="50" ht="35" customHeight="1" spans="1:7">
      <c r="A50" s="6">
        <v>48</v>
      </c>
      <c r="B50" s="6" t="str">
        <f>"2021082409"</f>
        <v>2021082409</v>
      </c>
      <c r="C50" s="6" t="str">
        <f t="shared" ref="C50:C65" si="5">"202108"</f>
        <v>202108</v>
      </c>
      <c r="D50" s="8">
        <v>71.6</v>
      </c>
      <c r="E50" s="8"/>
      <c r="F50" s="8">
        <v>71.6</v>
      </c>
      <c r="G50" s="9"/>
    </row>
    <row r="51" ht="35" customHeight="1" spans="1:7">
      <c r="A51" s="6">
        <v>49</v>
      </c>
      <c r="B51" s="6" t="str">
        <f>"2021081812"</f>
        <v>2021081812</v>
      </c>
      <c r="C51" s="6" t="str">
        <f t="shared" si="5"/>
        <v>202108</v>
      </c>
      <c r="D51" s="8">
        <v>70.8</v>
      </c>
      <c r="E51" s="8"/>
      <c r="F51" s="8">
        <v>70.8</v>
      </c>
      <c r="G51" s="9"/>
    </row>
    <row r="52" ht="35" customHeight="1" spans="1:7">
      <c r="A52" s="6">
        <v>50</v>
      </c>
      <c r="B52" s="6" t="str">
        <f>"2021082610"</f>
        <v>2021082610</v>
      </c>
      <c r="C52" s="6" t="str">
        <f t="shared" si="5"/>
        <v>202108</v>
      </c>
      <c r="D52" s="8">
        <v>67.8</v>
      </c>
      <c r="E52" s="8"/>
      <c r="F52" s="8">
        <v>67.8</v>
      </c>
      <c r="G52" s="9"/>
    </row>
    <row r="53" ht="35" customHeight="1" spans="1:7">
      <c r="A53" s="6">
        <v>51</v>
      </c>
      <c r="B53" s="6" t="str">
        <f>"2021082223"</f>
        <v>2021082223</v>
      </c>
      <c r="C53" s="6" t="str">
        <f t="shared" si="5"/>
        <v>202108</v>
      </c>
      <c r="D53" s="8">
        <v>67.2</v>
      </c>
      <c r="E53" s="8"/>
      <c r="F53" s="8">
        <v>67.2</v>
      </c>
      <c r="G53" s="9"/>
    </row>
    <row r="54" ht="35" customHeight="1" spans="1:7">
      <c r="A54" s="6">
        <v>52</v>
      </c>
      <c r="B54" s="6" t="str">
        <f>"2021082328"</f>
        <v>2021082328</v>
      </c>
      <c r="C54" s="6" t="str">
        <f t="shared" si="5"/>
        <v>202108</v>
      </c>
      <c r="D54" s="8">
        <v>65.6</v>
      </c>
      <c r="E54" s="8"/>
      <c r="F54" s="8">
        <v>65.6</v>
      </c>
      <c r="G54" s="9"/>
    </row>
    <row r="55" ht="35" customHeight="1" spans="1:7">
      <c r="A55" s="6">
        <v>53</v>
      </c>
      <c r="B55" s="6" t="str">
        <f>"2021082327"</f>
        <v>2021082327</v>
      </c>
      <c r="C55" s="6" t="str">
        <f t="shared" si="5"/>
        <v>202108</v>
      </c>
      <c r="D55" s="8">
        <v>65.4</v>
      </c>
      <c r="E55" s="8"/>
      <c r="F55" s="8">
        <v>65.4</v>
      </c>
      <c r="G55" s="9"/>
    </row>
    <row r="56" ht="35" customHeight="1" spans="1:7">
      <c r="A56" s="6">
        <v>54</v>
      </c>
      <c r="B56" s="6" t="str">
        <f>"2021082315"</f>
        <v>2021082315</v>
      </c>
      <c r="C56" s="6" t="str">
        <f t="shared" si="5"/>
        <v>202108</v>
      </c>
      <c r="D56" s="8">
        <v>65.2</v>
      </c>
      <c r="E56" s="8"/>
      <c r="F56" s="8">
        <v>65.2</v>
      </c>
      <c r="G56" s="9"/>
    </row>
    <row r="57" ht="35" customHeight="1" spans="1:7">
      <c r="A57" s="6">
        <v>55</v>
      </c>
      <c r="B57" s="6" t="str">
        <f>"2021082312"</f>
        <v>2021082312</v>
      </c>
      <c r="C57" s="6" t="str">
        <f t="shared" si="5"/>
        <v>202108</v>
      </c>
      <c r="D57" s="8">
        <v>64.2</v>
      </c>
      <c r="E57" s="8"/>
      <c r="F57" s="8">
        <v>64.2</v>
      </c>
      <c r="G57" s="9"/>
    </row>
    <row r="58" ht="35" customHeight="1" spans="1:7">
      <c r="A58" s="6">
        <v>56</v>
      </c>
      <c r="B58" s="6" t="str">
        <f>"2021082605"</f>
        <v>2021082605</v>
      </c>
      <c r="C58" s="6" t="str">
        <f t="shared" si="5"/>
        <v>202108</v>
      </c>
      <c r="D58" s="8">
        <v>63.8</v>
      </c>
      <c r="E58" s="8"/>
      <c r="F58" s="8">
        <v>63.8</v>
      </c>
      <c r="G58" s="9"/>
    </row>
    <row r="59" ht="35" customHeight="1" spans="1:7">
      <c r="A59" s="6">
        <v>57</v>
      </c>
      <c r="B59" s="6" t="str">
        <f>"2021081828"</f>
        <v>2021081828</v>
      </c>
      <c r="C59" s="6" t="str">
        <f t="shared" si="5"/>
        <v>202108</v>
      </c>
      <c r="D59" s="8">
        <v>63.6</v>
      </c>
      <c r="E59" s="8"/>
      <c r="F59" s="8">
        <v>63.6</v>
      </c>
      <c r="G59" s="9"/>
    </row>
    <row r="60" ht="35" customHeight="1" spans="1:7">
      <c r="A60" s="6">
        <v>58</v>
      </c>
      <c r="B60" s="6" t="str">
        <f>"2021082730"</f>
        <v>2021082730</v>
      </c>
      <c r="C60" s="6" t="str">
        <f t="shared" si="5"/>
        <v>202108</v>
      </c>
      <c r="D60" s="8">
        <v>63.4</v>
      </c>
      <c r="E60" s="8"/>
      <c r="F60" s="8">
        <v>63.4</v>
      </c>
      <c r="G60" s="9"/>
    </row>
    <row r="61" ht="35" customHeight="1" spans="1:7">
      <c r="A61" s="6">
        <v>59</v>
      </c>
      <c r="B61" s="6" t="str">
        <f>"2021082621"</f>
        <v>2021082621</v>
      </c>
      <c r="C61" s="6" t="str">
        <f t="shared" si="5"/>
        <v>202108</v>
      </c>
      <c r="D61" s="8">
        <v>63.2</v>
      </c>
      <c r="E61" s="8"/>
      <c r="F61" s="8">
        <v>63.2</v>
      </c>
      <c r="G61" s="9"/>
    </row>
    <row r="62" ht="35" customHeight="1" spans="1:7">
      <c r="A62" s="6">
        <v>60</v>
      </c>
      <c r="B62" s="6" t="str">
        <f>"2021082616"</f>
        <v>2021082616</v>
      </c>
      <c r="C62" s="6" t="str">
        <f t="shared" si="5"/>
        <v>202108</v>
      </c>
      <c r="D62" s="8">
        <v>62</v>
      </c>
      <c r="E62" s="8"/>
      <c r="F62" s="8">
        <v>62</v>
      </c>
      <c r="G62" s="9"/>
    </row>
    <row r="63" ht="35" customHeight="1" spans="1:7">
      <c r="A63" s="6">
        <v>61</v>
      </c>
      <c r="B63" s="6" t="str">
        <f>"2021081829"</f>
        <v>2021081829</v>
      </c>
      <c r="C63" s="6" t="str">
        <f t="shared" si="5"/>
        <v>202108</v>
      </c>
      <c r="D63" s="8">
        <v>61.8</v>
      </c>
      <c r="E63" s="8"/>
      <c r="F63" s="8">
        <v>61.8</v>
      </c>
      <c r="G63" s="9"/>
    </row>
    <row r="64" ht="35" customHeight="1" spans="1:7">
      <c r="A64" s="6">
        <v>62</v>
      </c>
      <c r="B64" s="6" t="str">
        <f>"2021082003"</f>
        <v>2021082003</v>
      </c>
      <c r="C64" s="6" t="str">
        <f t="shared" si="5"/>
        <v>202108</v>
      </c>
      <c r="D64" s="8">
        <v>61.8</v>
      </c>
      <c r="E64" s="8"/>
      <c r="F64" s="8">
        <v>61.8</v>
      </c>
      <c r="G64" s="9"/>
    </row>
    <row r="65" ht="35" customHeight="1" spans="1:7">
      <c r="A65" s="6">
        <v>63</v>
      </c>
      <c r="B65" s="6" t="str">
        <f>"2021082419"</f>
        <v>2021082419</v>
      </c>
      <c r="C65" s="6" t="str">
        <f t="shared" si="5"/>
        <v>202108</v>
      </c>
      <c r="D65" s="8">
        <v>61.6</v>
      </c>
      <c r="E65" s="8"/>
      <c r="F65" s="8">
        <v>61.6</v>
      </c>
      <c r="G65" s="9"/>
    </row>
    <row r="66" ht="35" customHeight="1" spans="1:7">
      <c r="A66" s="6">
        <v>64</v>
      </c>
      <c r="B66" s="6" t="str">
        <f>"2021082302"</f>
        <v>2021082302</v>
      </c>
      <c r="C66" s="6" t="str">
        <f t="shared" ref="C66:C74" si="6">"202108"</f>
        <v>202108</v>
      </c>
      <c r="D66" s="8">
        <v>61.4</v>
      </c>
      <c r="E66" s="8"/>
      <c r="F66" s="8">
        <v>61.4</v>
      </c>
      <c r="G66" s="9"/>
    </row>
    <row r="67" ht="35" customHeight="1" spans="1:7">
      <c r="A67" s="6">
        <v>65</v>
      </c>
      <c r="B67" s="6" t="str">
        <f>"2021081915"</f>
        <v>2021081915</v>
      </c>
      <c r="C67" s="6" t="str">
        <f t="shared" si="6"/>
        <v>202108</v>
      </c>
      <c r="D67" s="8">
        <v>61.2</v>
      </c>
      <c r="E67" s="8"/>
      <c r="F67" s="8">
        <v>61.2</v>
      </c>
      <c r="G67" s="9"/>
    </row>
    <row r="68" ht="35" customHeight="1" spans="1:7">
      <c r="A68" s="6">
        <v>66</v>
      </c>
      <c r="B68" s="6" t="str">
        <f>"2021082712"</f>
        <v>2021082712</v>
      </c>
      <c r="C68" s="6" t="str">
        <f t="shared" si="6"/>
        <v>202108</v>
      </c>
      <c r="D68" s="8">
        <v>61.2</v>
      </c>
      <c r="E68" s="8"/>
      <c r="F68" s="8">
        <v>61.2</v>
      </c>
      <c r="G68" s="9"/>
    </row>
    <row r="69" ht="35" customHeight="1" spans="1:7">
      <c r="A69" s="6">
        <v>67</v>
      </c>
      <c r="B69" s="6" t="str">
        <f>"2021082408"</f>
        <v>2021082408</v>
      </c>
      <c r="C69" s="6" t="str">
        <f t="shared" si="6"/>
        <v>202108</v>
      </c>
      <c r="D69" s="8">
        <v>60.8</v>
      </c>
      <c r="E69" s="8"/>
      <c r="F69" s="8">
        <v>60.8</v>
      </c>
      <c r="G69" s="9"/>
    </row>
    <row r="70" ht="35" customHeight="1" spans="1:7">
      <c r="A70" s="6">
        <v>68</v>
      </c>
      <c r="B70" s="6" t="str">
        <f>"2021082623"</f>
        <v>2021082623</v>
      </c>
      <c r="C70" s="6" t="str">
        <f t="shared" si="6"/>
        <v>202108</v>
      </c>
      <c r="D70" s="8">
        <v>60.6</v>
      </c>
      <c r="E70" s="8"/>
      <c r="F70" s="8">
        <v>60.6</v>
      </c>
      <c r="G70" s="9"/>
    </row>
    <row r="71" s="4" customFormat="1" ht="35" customHeight="1" spans="1:7">
      <c r="A71" s="6">
        <v>69</v>
      </c>
      <c r="B71" s="6" t="str">
        <f>"2021082005"</f>
        <v>2021082005</v>
      </c>
      <c r="C71" s="6" t="str">
        <f t="shared" si="6"/>
        <v>202108</v>
      </c>
      <c r="D71" s="8">
        <v>60.2</v>
      </c>
      <c r="E71" s="8"/>
      <c r="F71" s="8">
        <v>60.2</v>
      </c>
      <c r="G71" s="9"/>
    </row>
    <row r="72" s="4" customFormat="1" ht="35" customHeight="1" spans="1:7">
      <c r="A72" s="6">
        <v>70</v>
      </c>
      <c r="B72" s="6" t="str">
        <f>"2021082218"</f>
        <v>2021082218</v>
      </c>
      <c r="C72" s="6" t="str">
        <f t="shared" si="6"/>
        <v>202108</v>
      </c>
      <c r="D72" s="8">
        <v>60.2</v>
      </c>
      <c r="E72" s="8"/>
      <c r="F72" s="8">
        <v>60.2</v>
      </c>
      <c r="G72" s="9"/>
    </row>
    <row r="73" s="4" customFormat="1" ht="35" customHeight="1" spans="1:7">
      <c r="A73" s="6">
        <v>71</v>
      </c>
      <c r="B73" s="6" t="str">
        <f>"2021082313"</f>
        <v>2021082313</v>
      </c>
      <c r="C73" s="6" t="str">
        <f t="shared" si="6"/>
        <v>202108</v>
      </c>
      <c r="D73" s="8">
        <v>60.2</v>
      </c>
      <c r="E73" s="8"/>
      <c r="F73" s="8">
        <v>60.2</v>
      </c>
      <c r="G73" s="9"/>
    </row>
    <row r="74" s="4" customFormat="1" ht="35" customHeight="1" spans="1:7">
      <c r="A74" s="6">
        <v>72</v>
      </c>
      <c r="B74" s="6" t="str">
        <f>"2021082410"</f>
        <v>2021082410</v>
      </c>
      <c r="C74" s="6" t="str">
        <f t="shared" si="6"/>
        <v>202108</v>
      </c>
      <c r="D74" s="8">
        <v>60.2</v>
      </c>
      <c r="E74" s="8"/>
      <c r="F74" s="8">
        <v>60.2</v>
      </c>
      <c r="G74" s="9"/>
    </row>
    <row r="75" ht="35" customHeight="1" spans="1:7">
      <c r="A75" s="6">
        <v>73</v>
      </c>
      <c r="B75" s="6" t="str">
        <f>"2021100318"</f>
        <v>2021100318</v>
      </c>
      <c r="C75" s="6" t="str">
        <f t="shared" ref="C75:C80" si="7">"202110"</f>
        <v>202110</v>
      </c>
      <c r="D75" s="8">
        <v>68.3</v>
      </c>
      <c r="E75" s="8"/>
      <c r="F75" s="8">
        <v>68.3</v>
      </c>
      <c r="G75" s="9"/>
    </row>
    <row r="76" ht="35" customHeight="1" spans="1:7">
      <c r="A76" s="6">
        <v>74</v>
      </c>
      <c r="B76" s="6" t="str">
        <f>"2021100216"</f>
        <v>2021100216</v>
      </c>
      <c r="C76" s="6" t="str">
        <f t="shared" si="7"/>
        <v>202110</v>
      </c>
      <c r="D76" s="8">
        <v>64.4</v>
      </c>
      <c r="E76" s="8"/>
      <c r="F76" s="8">
        <v>64.4</v>
      </c>
      <c r="G76" s="9"/>
    </row>
    <row r="77" ht="35" customHeight="1" spans="1:7">
      <c r="A77" s="6">
        <v>75</v>
      </c>
      <c r="B77" s="6" t="str">
        <f>"2021100403"</f>
        <v>2021100403</v>
      </c>
      <c r="C77" s="6" t="str">
        <f t="shared" si="7"/>
        <v>202110</v>
      </c>
      <c r="D77" s="8">
        <v>63.6</v>
      </c>
      <c r="E77" s="8"/>
      <c r="F77" s="8">
        <v>63.6</v>
      </c>
      <c r="G77" s="9"/>
    </row>
    <row r="78" ht="35" customHeight="1" spans="1:7">
      <c r="A78" s="6">
        <v>76</v>
      </c>
      <c r="B78" s="6" t="str">
        <f>"2021100407"</f>
        <v>2021100407</v>
      </c>
      <c r="C78" s="6" t="str">
        <f t="shared" si="7"/>
        <v>202110</v>
      </c>
      <c r="D78" s="8">
        <v>60.8</v>
      </c>
      <c r="E78" s="8"/>
      <c r="F78" s="8">
        <v>60.8</v>
      </c>
      <c r="G78" s="9"/>
    </row>
    <row r="79" ht="35" customHeight="1" spans="1:7">
      <c r="A79" s="6">
        <v>77</v>
      </c>
      <c r="B79" s="6" t="str">
        <f>"2021100213"</f>
        <v>2021100213</v>
      </c>
      <c r="C79" s="6" t="str">
        <f t="shared" si="7"/>
        <v>202110</v>
      </c>
      <c r="D79" s="8">
        <v>58.4</v>
      </c>
      <c r="E79" s="8"/>
      <c r="F79" s="8">
        <v>58.4</v>
      </c>
      <c r="G79" s="9"/>
    </row>
    <row r="80" ht="35" customHeight="1" spans="1:7">
      <c r="A80" s="6">
        <v>78</v>
      </c>
      <c r="B80" s="6" t="str">
        <f>"2021100426"</f>
        <v>2021100426</v>
      </c>
      <c r="C80" s="6" t="str">
        <f t="shared" si="7"/>
        <v>202110</v>
      </c>
      <c r="D80" s="8">
        <v>57.8</v>
      </c>
      <c r="E80" s="8"/>
      <c r="F80" s="8">
        <v>57.8</v>
      </c>
      <c r="G80" s="9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2020-08-24T01:03:00Z</dcterms:created>
  <dcterms:modified xsi:type="dcterms:W3CDTF">2021-07-26T00:24:13Z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