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<sst xmlns="http://schemas.openxmlformats.org/spreadsheetml/2006/main" count="126" uniqueCount="126">
  <si>
    <t>2021年度安徽省灵璧县公开招聘教师资格复审合格人员名单</t>
  </si>
  <si>
    <t>序号</t>
  </si>
  <si>
    <t>准考证号</t>
  </si>
  <si>
    <t>报考岗位</t>
  </si>
  <si>
    <t>教育综合知识</t>
  </si>
  <si>
    <t>专业知识</t>
  </si>
  <si>
    <t>合成成绩</t>
  </si>
  <si>
    <t>备注</t>
  </si>
  <si>
    <t>2021060113</t>
  </si>
  <si>
    <t>2021060121</t>
  </si>
  <si>
    <t>2021060105</t>
  </si>
  <si>
    <t>2021060107</t>
  </si>
  <si>
    <t>2021060119</t>
  </si>
  <si>
    <t>2021060102</t>
  </si>
  <si>
    <t>2021060122</t>
  </si>
  <si>
    <t>2021060109</t>
  </si>
  <si>
    <t>2021060110</t>
  </si>
  <si>
    <t>2021060116</t>
  </si>
  <si>
    <t>2021060215</t>
  </si>
  <si>
    <t>2021060210</t>
  </si>
  <si>
    <t>2021060214</t>
  </si>
  <si>
    <t>2021060209</t>
  </si>
  <si>
    <t>2021060204</t>
  </si>
  <si>
    <t>2021060224</t>
  </si>
  <si>
    <t>2021060225</t>
  </si>
  <si>
    <t>2021060218</t>
  </si>
  <si>
    <t>2021060217</t>
  </si>
  <si>
    <t>2021060220</t>
  </si>
  <si>
    <t>2021060230</t>
  </si>
  <si>
    <t>2021060229</t>
  </si>
  <si>
    <t>2021060227</t>
  </si>
  <si>
    <t>2021060304</t>
  </si>
  <si>
    <t>2021060301</t>
  </si>
  <si>
    <t>2021060308</t>
  </si>
  <si>
    <t>2021060309</t>
  </si>
  <si>
    <t>2021060307</t>
  </si>
  <si>
    <t>2021060516</t>
  </si>
  <si>
    <t>2021060505</t>
  </si>
  <si>
    <t>2021060412</t>
  </si>
  <si>
    <t>2021060502</t>
  </si>
  <si>
    <t>2021060430</t>
  </si>
  <si>
    <t>2021060522</t>
  </si>
  <si>
    <t>2021060424</t>
  </si>
  <si>
    <t>2021060510</t>
  </si>
  <si>
    <t>2021060428</t>
  </si>
  <si>
    <t>2021060515</t>
  </si>
  <si>
    <t>2021060402</t>
  </si>
  <si>
    <t>2021060503</t>
  </si>
  <si>
    <t>2021060519</t>
  </si>
  <si>
    <t>2021060423</t>
  </si>
  <si>
    <t>2021060405</t>
  </si>
  <si>
    <t>2021060609</t>
  </si>
  <si>
    <t>2021060605</t>
  </si>
  <si>
    <t>2021060606</t>
  </si>
  <si>
    <t>2021060611</t>
  </si>
  <si>
    <t>2021060603</t>
  </si>
  <si>
    <t>2021060601</t>
  </si>
  <si>
    <t>2021060610</t>
  </si>
  <si>
    <t>2021060621</t>
  </si>
  <si>
    <t>2021060624</t>
  </si>
  <si>
    <t>2021060614</t>
  </si>
  <si>
    <t>2021060615</t>
  </si>
  <si>
    <t>2021060620</t>
  </si>
  <si>
    <t>2021060623</t>
  </si>
  <si>
    <t>2021060618</t>
  </si>
  <si>
    <t>2021060617</t>
  </si>
  <si>
    <t>2021060612</t>
  </si>
  <si>
    <t>2021060702</t>
  </si>
  <si>
    <t>2021060709</t>
  </si>
  <si>
    <t>2021060711</t>
  </si>
  <si>
    <t>2021060710</t>
  </si>
  <si>
    <t>2021060707</t>
  </si>
  <si>
    <t>2021060704</t>
  </si>
  <si>
    <t>2021060701</t>
  </si>
  <si>
    <t>2021060708</t>
  </si>
  <si>
    <t>2021060705</t>
  </si>
  <si>
    <t>2021060716</t>
  </si>
  <si>
    <t>2021060715</t>
  </si>
  <si>
    <t>2021060719</t>
  </si>
  <si>
    <t>2021060713</t>
  </si>
  <si>
    <t>2021060717</t>
  </si>
  <si>
    <t>2021060723</t>
  </si>
  <si>
    <t>2021060729</t>
  </si>
  <si>
    <t>2021060724</t>
  </si>
  <si>
    <t>2021060730</t>
  </si>
  <si>
    <t>2021060727</t>
  </si>
  <si>
    <t>2021060725</t>
  </si>
  <si>
    <t>2021061001</t>
  </si>
  <si>
    <t>2021061002</t>
  </si>
  <si>
    <t>2021060804</t>
  </si>
  <si>
    <t>2021060812</t>
  </si>
  <si>
    <t>2021060925</t>
  </si>
  <si>
    <t>2021060905</t>
  </si>
  <si>
    <t>2021060909</t>
  </si>
  <si>
    <t>2021060917</t>
  </si>
  <si>
    <t>2021060322</t>
  </si>
  <si>
    <t>2021060315</t>
  </si>
  <si>
    <t>2021060630</t>
  </si>
  <si>
    <t>2021060628</t>
  </si>
  <si>
    <t>2021060629</t>
  </si>
  <si>
    <t>2021061008</t>
  </si>
  <si>
    <t>2021061007</t>
  </si>
  <si>
    <t>2021061019</t>
  </si>
  <si>
    <t>2021061015</t>
  </si>
  <si>
    <t>2021060928</t>
  </si>
  <si>
    <t>2021060926</t>
  </si>
  <si>
    <t>2021060821</t>
  </si>
  <si>
    <t>2021060826</t>
  </si>
  <si>
    <t>2021060824</t>
  </si>
  <si>
    <t>2021060818</t>
  </si>
  <si>
    <t>2021060825</t>
  </si>
  <si>
    <t>2021060817</t>
  </si>
  <si>
    <t>2021061121</t>
  </si>
  <si>
    <t>2021061124</t>
  </si>
  <si>
    <t>2021061125</t>
  </si>
  <si>
    <t>2021061109</t>
  </si>
  <si>
    <t>2021061115</t>
  </si>
  <si>
    <t>2021061102</t>
  </si>
  <si>
    <t>2021061123</t>
  </si>
  <si>
    <t>2021060123</t>
  </si>
  <si>
    <t>2021060127</t>
  </si>
  <si>
    <t>2021060124</t>
  </si>
  <si>
    <t>2021060128</t>
  </si>
  <si>
    <t>2021060130</t>
  </si>
  <si>
    <t>2021061022</t>
  </si>
  <si>
    <t>2021061021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</si>
</sst>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00B0F0"/>
      <name val="宋体"/>
      <charset val="134"/>
    </font>
    <font>
      <sz val="11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0"/>
  <sheetViews>
    <sheetView tabSelected="1" workbookViewId="0">
      <selection activeCell="F5" sqref="F5"/>
    </sheetView>
  </sheetViews>
  <sheetFormatPr defaultColWidth="9" defaultRowHeight="13.5" outlineLevelCol="6"/>
  <cols>
    <col min="1" max="1" width="7.5" customWidth="1"/>
    <col min="2" max="2" width="15.125" customWidth="1"/>
    <col min="3" max="3" width="16" customWidth="1"/>
    <col min="4" max="4" width="14" customWidth="1"/>
    <col min="5" max="5" width="13.375" customWidth="1"/>
    <col min="6" max="6" width="12.625" customWidth="1"/>
    <col min="7" max="7" width="6.5" style="1" customWidth="1"/>
  </cols>
  <sheetData>
    <row r="1" ht="45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29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="2" customFormat="1" ht="35" customHeight="1" spans="1:7">
      <c r="A3" s="7">
        <v>1</v>
      </c>
      <c r="B3" s="9" t="s">
        <v>8</v>
      </c>
      <c r="C3" s="7" t="str">
        <f>"341323001"</f>
        <v>341323001</v>
      </c>
      <c r="D3" s="10">
        <v>79.5</v>
      </c>
      <c r="E3" s="11">
        <v>70</v>
      </c>
      <c r="F3" s="11">
        <f>D3*0.4+E3*0.6</f>
        <v>73.8</v>
      </c>
      <c r="G3" s="7"/>
    </row>
    <row r="4" s="2" customFormat="1" ht="35" customHeight="1" spans="1:7">
      <c r="A4" s="7">
        <v>2</v>
      </c>
      <c r="B4" s="9" t="s">
        <v>9</v>
      </c>
      <c r="C4" s="7" t="str">
        <f>"341323001"</f>
        <v>341323001</v>
      </c>
      <c r="D4" s="10">
        <v>77.6</v>
      </c>
      <c r="E4" s="11">
        <v>67</v>
      </c>
      <c r="F4" s="11">
        <f>D4*0.4+E4*0.6</f>
        <v>71.24</v>
      </c>
      <c r="G4" s="7"/>
    </row>
    <row r="5" s="2" customFormat="1" ht="35" customHeight="1" spans="1:7">
      <c r="A5" s="7">
        <v>3</v>
      </c>
      <c r="B5" s="9" t="s">
        <v>10</v>
      </c>
      <c r="C5" s="7" t="str">
        <f>"341323001"</f>
        <v>341323001</v>
      </c>
      <c r="D5" s="10">
        <v>73.7</v>
      </c>
      <c r="E5" s="11">
        <v>69</v>
      </c>
      <c r="F5" s="11">
        <f>D5*0.4+E5*0.6</f>
        <v>70.88</v>
      </c>
      <c r="G5" s="7"/>
    </row>
    <row r="6" s="2" customFormat="1" ht="35" customHeight="1" spans="1:7">
      <c r="A6" s="7">
        <v>4</v>
      </c>
      <c r="B6" s="9" t="s">
        <v>11</v>
      </c>
      <c r="C6" s="7" t="str">
        <f>"341323001"</f>
        <v>341323001</v>
      </c>
      <c r="D6" s="10">
        <v>77.6</v>
      </c>
      <c r="E6" s="11">
        <v>62</v>
      </c>
      <c r="F6" s="11">
        <f>D6*0.4+E6*0.6</f>
        <v>68.24</v>
      </c>
      <c r="G6" s="7"/>
    </row>
    <row r="7" s="2" customFormat="1" ht="35" customHeight="1" spans="1:7">
      <c r="A7" s="7">
        <v>5</v>
      </c>
      <c r="B7" s="9" t="s">
        <v>12</v>
      </c>
      <c r="C7" s="7" t="str">
        <f t="shared" ref="C7:C12" si="0">"341323001"</f>
        <v>341323001</v>
      </c>
      <c r="D7" s="10">
        <v>69</v>
      </c>
      <c r="E7" s="11">
        <v>66</v>
      </c>
      <c r="F7" s="11">
        <f t="shared" ref="F7:F40" si="1">D7*0.4+E7*0.6</f>
        <v>67.2</v>
      </c>
      <c r="G7" s="7"/>
    </row>
    <row r="8" s="2" customFormat="1" ht="35" customHeight="1" spans="1:7">
      <c r="A8" s="7">
        <v>6</v>
      </c>
      <c r="B8" s="9" t="s">
        <v>13</v>
      </c>
      <c r="C8" s="7" t="str">
        <f t="shared" si="0"/>
        <v>341323001</v>
      </c>
      <c r="D8" s="10">
        <v>72.6</v>
      </c>
      <c r="E8" s="11">
        <v>63</v>
      </c>
      <c r="F8" s="11">
        <f t="shared" si="1"/>
        <v>66.84</v>
      </c>
      <c r="G8" s="7"/>
    </row>
    <row r="9" s="2" customFormat="1" ht="35" customHeight="1" spans="1:7">
      <c r="A9" s="7">
        <v>7</v>
      </c>
      <c r="B9" s="9" t="s">
        <v>14</v>
      </c>
      <c r="C9" s="7" t="str">
        <f t="shared" si="0"/>
        <v>341323001</v>
      </c>
      <c r="D9" s="10">
        <v>75.6</v>
      </c>
      <c r="E9" s="11">
        <v>61</v>
      </c>
      <c r="F9" s="11">
        <f t="shared" si="1"/>
        <v>66.84</v>
      </c>
      <c r="G9" s="7"/>
    </row>
    <row r="10" s="2" customFormat="1" ht="35" customHeight="1" spans="1:7">
      <c r="A10" s="7">
        <v>8</v>
      </c>
      <c r="B10" s="9" t="s">
        <v>15</v>
      </c>
      <c r="C10" s="7" t="str">
        <f t="shared" si="0"/>
        <v>341323001</v>
      </c>
      <c r="D10" s="10">
        <v>78.8</v>
      </c>
      <c r="E10" s="11">
        <v>56</v>
      </c>
      <c r="F10" s="11">
        <f t="shared" si="1"/>
        <v>65.12</v>
      </c>
      <c r="G10" s="7"/>
    </row>
    <row r="11" s="2" customFormat="1" ht="35" customHeight="1" spans="1:7">
      <c r="A11" s="7">
        <v>9</v>
      </c>
      <c r="B11" s="9" t="s">
        <v>16</v>
      </c>
      <c r="C11" s="7" t="str">
        <f t="shared" si="0"/>
        <v>341323001</v>
      </c>
      <c r="D11" s="10">
        <v>71</v>
      </c>
      <c r="E11" s="11">
        <v>59</v>
      </c>
      <c r="F11" s="11">
        <f t="shared" si="1"/>
        <v>63.8</v>
      </c>
      <c r="G11" s="7"/>
    </row>
    <row r="12" s="3" customFormat="1" ht="35" customHeight="1" spans="1:7">
      <c r="A12" s="7">
        <v>10</v>
      </c>
      <c r="B12" s="9" t="s">
        <v>17</v>
      </c>
      <c r="C12" s="7" t="str">
        <f t="shared" si="0"/>
        <v>341323001</v>
      </c>
      <c r="D12" s="10">
        <v>70.8</v>
      </c>
      <c r="E12" s="11">
        <v>48</v>
      </c>
      <c r="F12" s="11">
        <f t="shared" si="1"/>
        <v>57.12</v>
      </c>
      <c r="G12" s="7"/>
    </row>
    <row r="13" s="4" customFormat="1" ht="35" customHeight="1" spans="1:7">
      <c r="A13" s="7">
        <v>11</v>
      </c>
      <c r="B13" s="9" t="s">
        <v>18</v>
      </c>
      <c r="C13" s="7" t="str">
        <f>"341323003"</f>
        <v>341323003</v>
      </c>
      <c r="D13" s="10">
        <v>76.6</v>
      </c>
      <c r="E13" s="11">
        <v>77.6</v>
      </c>
      <c r="F13" s="11">
        <f t="shared" si="1"/>
        <v>77.2</v>
      </c>
      <c r="G13" s="12"/>
    </row>
    <row r="14" s="4" customFormat="1" ht="35" customHeight="1" spans="1:7">
      <c r="A14" s="7">
        <v>12</v>
      </c>
      <c r="B14" s="9" t="s">
        <v>19</v>
      </c>
      <c r="C14" s="7" t="str">
        <f>"341323003"</f>
        <v>341323003</v>
      </c>
      <c r="D14" s="10">
        <v>73.9</v>
      </c>
      <c r="E14" s="11">
        <v>67</v>
      </c>
      <c r="F14" s="11">
        <f t="shared" si="1"/>
        <v>69.76</v>
      </c>
      <c r="G14" s="12"/>
    </row>
    <row r="15" s="4" customFormat="1" ht="35" customHeight="1" spans="1:7">
      <c r="A15" s="7">
        <v>13</v>
      </c>
      <c r="B15" s="9" t="s">
        <v>20</v>
      </c>
      <c r="C15" s="7" t="str">
        <f>"341323003"</f>
        <v>341323003</v>
      </c>
      <c r="D15" s="10">
        <v>74.2</v>
      </c>
      <c r="E15" s="11">
        <v>64.3</v>
      </c>
      <c r="F15" s="11">
        <f t="shared" si="1"/>
        <v>68.26</v>
      </c>
      <c r="G15" s="12"/>
    </row>
    <row r="16" s="4" customFormat="1" ht="35" customHeight="1" spans="1:7">
      <c r="A16" s="7">
        <v>14</v>
      </c>
      <c r="B16" s="9" t="s">
        <v>21</v>
      </c>
      <c r="C16" s="7" t="str">
        <f>"341323003"</f>
        <v>341323003</v>
      </c>
      <c r="D16" s="10">
        <v>75.5</v>
      </c>
      <c r="E16" s="11">
        <v>63.4</v>
      </c>
      <c r="F16" s="11">
        <f t="shared" si="1"/>
        <v>68.24</v>
      </c>
      <c r="G16" s="12"/>
    </row>
    <row r="17" s="4" customFormat="1" ht="35" customHeight="1" spans="1:7">
      <c r="A17" s="7">
        <v>15</v>
      </c>
      <c r="B17" s="9" t="s">
        <v>22</v>
      </c>
      <c r="C17" s="7" t="str">
        <f>"341323003"</f>
        <v>341323003</v>
      </c>
      <c r="D17" s="10">
        <v>72.9</v>
      </c>
      <c r="E17" s="11">
        <v>60.8</v>
      </c>
      <c r="F17" s="11">
        <f t="shared" si="1"/>
        <v>65.64</v>
      </c>
      <c r="G17" s="12"/>
    </row>
    <row r="18" s="4" customFormat="1" ht="35" customHeight="1" spans="1:7">
      <c r="A18" s="7">
        <v>16</v>
      </c>
      <c r="B18" s="9" t="s">
        <v>23</v>
      </c>
      <c r="C18" s="7" t="str">
        <f>"341323004"</f>
        <v>341323004</v>
      </c>
      <c r="D18" s="10">
        <v>80.5</v>
      </c>
      <c r="E18" s="11">
        <v>80</v>
      </c>
      <c r="F18" s="11">
        <f t="shared" si="1"/>
        <v>80.2</v>
      </c>
      <c r="G18" s="12"/>
    </row>
    <row r="19" s="4" customFormat="1" ht="35" customHeight="1" spans="1:7">
      <c r="A19" s="7">
        <v>17</v>
      </c>
      <c r="B19" s="9" t="s">
        <v>24</v>
      </c>
      <c r="C19" s="7" t="str">
        <f>"341323004"</f>
        <v>341323004</v>
      </c>
      <c r="D19" s="10">
        <v>79.4</v>
      </c>
      <c r="E19" s="11">
        <v>76.4</v>
      </c>
      <c r="F19" s="11">
        <f t="shared" si="1"/>
        <v>77.6</v>
      </c>
      <c r="G19" s="12"/>
    </row>
    <row r="20" s="4" customFormat="1" ht="35" customHeight="1" spans="1:7">
      <c r="A20" s="7">
        <v>18</v>
      </c>
      <c r="B20" s="9" t="s">
        <v>25</v>
      </c>
      <c r="C20" s="7" t="str">
        <f>"341323004"</f>
        <v>341323004</v>
      </c>
      <c r="D20" s="10">
        <v>77.6</v>
      </c>
      <c r="E20" s="11">
        <v>76.2</v>
      </c>
      <c r="F20" s="11">
        <f t="shared" si="1"/>
        <v>76.76</v>
      </c>
      <c r="G20" s="12"/>
    </row>
    <row r="21" s="4" customFormat="1" ht="35" customHeight="1" spans="1:7">
      <c r="A21" s="7">
        <v>19</v>
      </c>
      <c r="B21" s="9" t="s">
        <v>26</v>
      </c>
      <c r="C21" s="7" t="str">
        <f>"341323004"</f>
        <v>341323004</v>
      </c>
      <c r="D21" s="10">
        <v>75.4</v>
      </c>
      <c r="E21" s="11">
        <v>68</v>
      </c>
      <c r="F21" s="11">
        <f t="shared" si="1"/>
        <v>70.96</v>
      </c>
      <c r="G21" s="12"/>
    </row>
    <row r="22" s="4" customFormat="1" ht="35" customHeight="1" spans="1:7">
      <c r="A22" s="7">
        <v>20</v>
      </c>
      <c r="B22" s="9" t="s">
        <v>27</v>
      </c>
      <c r="C22" s="7" t="str">
        <f>"341323004"</f>
        <v>341323004</v>
      </c>
      <c r="D22" s="10">
        <v>64.2</v>
      </c>
      <c r="E22" s="11">
        <v>59.4</v>
      </c>
      <c r="F22" s="11">
        <f t="shared" si="1"/>
        <v>61.32</v>
      </c>
      <c r="G22" s="12"/>
    </row>
    <row r="23" s="4" customFormat="1" ht="35" customHeight="1" spans="1:7">
      <c r="A23" s="7">
        <v>21</v>
      </c>
      <c r="B23" s="9" t="s">
        <v>28</v>
      </c>
      <c r="C23" s="7" t="str">
        <f>"341323005"</f>
        <v>341323005</v>
      </c>
      <c r="D23" s="10">
        <v>72.8</v>
      </c>
      <c r="E23" s="11">
        <v>49</v>
      </c>
      <c r="F23" s="11">
        <f t="shared" si="1"/>
        <v>58.52</v>
      </c>
      <c r="G23" s="12"/>
    </row>
    <row r="24" s="4" customFormat="1" ht="35" customHeight="1" spans="1:7">
      <c r="A24" s="7">
        <v>22</v>
      </c>
      <c r="B24" s="9" t="s">
        <v>29</v>
      </c>
      <c r="C24" s="7" t="str">
        <f>"341323005"</f>
        <v>341323005</v>
      </c>
      <c r="D24" s="10">
        <v>75.5</v>
      </c>
      <c r="E24" s="11">
        <v>44</v>
      </c>
      <c r="F24" s="11">
        <f t="shared" si="1"/>
        <v>56.6</v>
      </c>
      <c r="G24" s="12"/>
    </row>
    <row r="25" s="4" customFormat="1" ht="35" customHeight="1" spans="1:7">
      <c r="A25" s="7">
        <v>23</v>
      </c>
      <c r="B25" s="9" t="s">
        <v>30</v>
      </c>
      <c r="C25" s="7" t="str">
        <f>"341323005"</f>
        <v>341323005</v>
      </c>
      <c r="D25" s="10">
        <v>69.9</v>
      </c>
      <c r="E25" s="11">
        <v>44</v>
      </c>
      <c r="F25" s="11">
        <f t="shared" si="1"/>
        <v>54.36</v>
      </c>
      <c r="G25" s="12"/>
    </row>
    <row r="26" s="4" customFormat="1" ht="35" customHeight="1" spans="1:7">
      <c r="A26" s="7">
        <v>24</v>
      </c>
      <c r="B26" s="9" t="s">
        <v>31</v>
      </c>
      <c r="C26" s="7" t="str">
        <f>"341323006"</f>
        <v>341323006</v>
      </c>
      <c r="D26" s="10">
        <v>72.7</v>
      </c>
      <c r="E26" s="11">
        <v>74.5</v>
      </c>
      <c r="F26" s="11">
        <f t="shared" si="1"/>
        <v>73.78</v>
      </c>
      <c r="G26" s="12"/>
    </row>
    <row r="27" s="4" customFormat="1" ht="35" customHeight="1" spans="1:7">
      <c r="A27" s="7">
        <v>25</v>
      </c>
      <c r="B27" s="9" t="s">
        <v>32</v>
      </c>
      <c r="C27" s="7" t="str">
        <f>"341323006"</f>
        <v>341323006</v>
      </c>
      <c r="D27" s="10">
        <v>72.1</v>
      </c>
      <c r="E27" s="11">
        <v>73.5</v>
      </c>
      <c r="F27" s="11">
        <f t="shared" si="1"/>
        <v>72.94</v>
      </c>
      <c r="G27" s="12"/>
    </row>
    <row r="28" s="4" customFormat="1" ht="35" customHeight="1" spans="1:7">
      <c r="A28" s="7">
        <v>26</v>
      </c>
      <c r="B28" s="9" t="s">
        <v>33</v>
      </c>
      <c r="C28" s="7" t="str">
        <f t="shared" ref="C28:C30" si="2">"341323007"</f>
        <v>341323007</v>
      </c>
      <c r="D28" s="10">
        <v>79.8</v>
      </c>
      <c r="E28" s="11">
        <v>78.4</v>
      </c>
      <c r="F28" s="11">
        <f t="shared" si="1"/>
        <v>78.96</v>
      </c>
      <c r="G28" s="12"/>
    </row>
    <row r="29" s="4" customFormat="1" ht="35" customHeight="1" spans="1:7">
      <c r="A29" s="7">
        <v>27</v>
      </c>
      <c r="B29" s="9" t="s">
        <v>34</v>
      </c>
      <c r="C29" s="7" t="str">
        <f t="shared" si="2"/>
        <v>341323007</v>
      </c>
      <c r="D29" s="10">
        <v>68.9</v>
      </c>
      <c r="E29" s="11">
        <v>62.2</v>
      </c>
      <c r="F29" s="11">
        <f t="shared" si="1"/>
        <v>64.88</v>
      </c>
      <c r="G29" s="12"/>
    </row>
    <row r="30" s="4" customFormat="1" ht="35" customHeight="1" spans="1:7">
      <c r="A30" s="7">
        <v>28</v>
      </c>
      <c r="B30" s="9" t="s">
        <v>35</v>
      </c>
      <c r="C30" s="7" t="str">
        <f t="shared" si="2"/>
        <v>341323007</v>
      </c>
      <c r="D30" s="10">
        <v>67.3</v>
      </c>
      <c r="E30" s="11">
        <v>62.4</v>
      </c>
      <c r="F30" s="11">
        <f t="shared" si="1"/>
        <v>64.36</v>
      </c>
      <c r="G30" s="12"/>
    </row>
    <row r="31" s="4" customFormat="1" ht="35" customHeight="1" spans="1:7">
      <c r="A31" s="7">
        <v>29</v>
      </c>
      <c r="B31" s="9" t="s">
        <v>36</v>
      </c>
      <c r="C31" s="7" t="str">
        <f t="shared" ref="C31:C45" si="3">"341323008"</f>
        <v>341323008</v>
      </c>
      <c r="D31" s="10">
        <v>80.4</v>
      </c>
      <c r="E31" s="11">
        <v>82</v>
      </c>
      <c r="F31" s="11">
        <f t="shared" si="1"/>
        <v>81.36</v>
      </c>
      <c r="G31" s="12"/>
    </row>
    <row r="32" s="4" customFormat="1" ht="35" customHeight="1" spans="1:7">
      <c r="A32" s="7">
        <v>30</v>
      </c>
      <c r="B32" s="9" t="s">
        <v>37</v>
      </c>
      <c r="C32" s="7" t="str">
        <f t="shared" si="3"/>
        <v>341323008</v>
      </c>
      <c r="D32" s="10">
        <v>83.3</v>
      </c>
      <c r="E32" s="11">
        <v>80</v>
      </c>
      <c r="F32" s="11">
        <f t="shared" si="1"/>
        <v>81.32</v>
      </c>
      <c r="G32" s="12"/>
    </row>
    <row r="33" s="4" customFormat="1" ht="35" customHeight="1" spans="1:7">
      <c r="A33" s="7">
        <v>31</v>
      </c>
      <c r="B33" s="9" t="s">
        <v>38</v>
      </c>
      <c r="C33" s="7" t="str">
        <f t="shared" si="3"/>
        <v>341323008</v>
      </c>
      <c r="D33" s="10">
        <v>82.3</v>
      </c>
      <c r="E33" s="11">
        <v>80</v>
      </c>
      <c r="F33" s="11">
        <f t="shared" si="1"/>
        <v>80.92</v>
      </c>
      <c r="G33" s="12"/>
    </row>
    <row r="34" s="4" customFormat="1" ht="35" customHeight="1" spans="1:7">
      <c r="A34" s="7">
        <v>32</v>
      </c>
      <c r="B34" s="9" t="s">
        <v>39</v>
      </c>
      <c r="C34" s="7" t="str">
        <f t="shared" si="3"/>
        <v>341323008</v>
      </c>
      <c r="D34" s="10">
        <v>85.3</v>
      </c>
      <c r="E34" s="11">
        <v>76</v>
      </c>
      <c r="F34" s="11">
        <f t="shared" si="1"/>
        <v>79.72</v>
      </c>
      <c r="G34" s="12"/>
    </row>
    <row r="35" s="4" customFormat="1" ht="35" customHeight="1" spans="1:7">
      <c r="A35" s="7">
        <v>33</v>
      </c>
      <c r="B35" s="9" t="s">
        <v>40</v>
      </c>
      <c r="C35" s="7" t="str">
        <f t="shared" si="3"/>
        <v>341323008</v>
      </c>
      <c r="D35" s="10">
        <v>84.4</v>
      </c>
      <c r="E35" s="11">
        <v>74</v>
      </c>
      <c r="F35" s="11">
        <f t="shared" si="1"/>
        <v>78.16</v>
      </c>
      <c r="G35" s="12"/>
    </row>
    <row r="36" s="4" customFormat="1" ht="35" customHeight="1" spans="1:7">
      <c r="A36" s="7">
        <v>34</v>
      </c>
      <c r="B36" s="9" t="s">
        <v>41</v>
      </c>
      <c r="C36" s="7" t="str">
        <f t="shared" si="3"/>
        <v>341323008</v>
      </c>
      <c r="D36" s="10">
        <v>79.7</v>
      </c>
      <c r="E36" s="11">
        <v>76</v>
      </c>
      <c r="F36" s="11">
        <f t="shared" si="1"/>
        <v>77.48</v>
      </c>
      <c r="G36" s="12"/>
    </row>
    <row r="37" s="4" customFormat="1" ht="35" customHeight="1" spans="1:7">
      <c r="A37" s="7">
        <v>35</v>
      </c>
      <c r="B37" s="9" t="s">
        <v>42</v>
      </c>
      <c r="C37" s="7" t="str">
        <f t="shared" si="3"/>
        <v>341323008</v>
      </c>
      <c r="D37" s="10">
        <v>83.3</v>
      </c>
      <c r="E37" s="11">
        <v>73</v>
      </c>
      <c r="F37" s="11">
        <f t="shared" si="1"/>
        <v>77.12</v>
      </c>
      <c r="G37" s="12"/>
    </row>
    <row r="38" s="4" customFormat="1" ht="35" customHeight="1" spans="1:7">
      <c r="A38" s="7">
        <v>36</v>
      </c>
      <c r="B38" s="9" t="s">
        <v>43</v>
      </c>
      <c r="C38" s="7" t="str">
        <f t="shared" si="3"/>
        <v>341323008</v>
      </c>
      <c r="D38" s="10">
        <v>80.4</v>
      </c>
      <c r="E38" s="11">
        <v>74</v>
      </c>
      <c r="F38" s="11">
        <f t="shared" si="1"/>
        <v>76.56</v>
      </c>
      <c r="G38" s="12"/>
    </row>
    <row r="39" s="4" customFormat="1" ht="35" customHeight="1" spans="1:7">
      <c r="A39" s="7">
        <v>37</v>
      </c>
      <c r="B39" s="9" t="s">
        <v>44</v>
      </c>
      <c r="C39" s="7" t="str">
        <f t="shared" si="3"/>
        <v>341323008</v>
      </c>
      <c r="D39" s="10">
        <v>78.4</v>
      </c>
      <c r="E39" s="11">
        <v>75</v>
      </c>
      <c r="F39" s="11">
        <f t="shared" si="1"/>
        <v>76.36</v>
      </c>
      <c r="G39" s="12"/>
    </row>
    <row r="40" s="4" customFormat="1" ht="35" customHeight="1" spans="1:7">
      <c r="A40" s="7">
        <v>38</v>
      </c>
      <c r="B40" s="9" t="s">
        <v>45</v>
      </c>
      <c r="C40" s="7" t="str">
        <f t="shared" si="3"/>
        <v>341323008</v>
      </c>
      <c r="D40" s="10">
        <v>87.4</v>
      </c>
      <c r="E40" s="11">
        <v>69</v>
      </c>
      <c r="F40" s="11">
        <f t="shared" si="1"/>
        <v>76.36</v>
      </c>
      <c r="G40" s="12"/>
    </row>
    <row r="41" s="4" customFormat="1" ht="35" customHeight="1" spans="1:7">
      <c r="A41" s="7">
        <v>39</v>
      </c>
      <c r="B41" s="9" t="s">
        <v>46</v>
      </c>
      <c r="C41" s="7" t="str">
        <f t="shared" si="3"/>
        <v>341323008</v>
      </c>
      <c r="D41" s="10">
        <v>80.5</v>
      </c>
      <c r="E41" s="11">
        <v>73</v>
      </c>
      <c r="F41" s="11">
        <f t="shared" ref="F41:F81" si="4">D41*0.4+E41*0.6</f>
        <v>76</v>
      </c>
      <c r="G41" s="12"/>
    </row>
    <row r="42" s="4" customFormat="1" ht="35" customHeight="1" spans="1:7">
      <c r="A42" s="7">
        <v>40</v>
      </c>
      <c r="B42" s="9" t="s">
        <v>47</v>
      </c>
      <c r="C42" s="7" t="str">
        <f t="shared" si="3"/>
        <v>341323008</v>
      </c>
      <c r="D42" s="10">
        <v>83.4</v>
      </c>
      <c r="E42" s="11">
        <v>71</v>
      </c>
      <c r="F42" s="11">
        <f t="shared" si="4"/>
        <v>75.96</v>
      </c>
      <c r="G42" s="12"/>
    </row>
    <row r="43" s="4" customFormat="1" ht="35" customHeight="1" spans="1:7">
      <c r="A43" s="7">
        <v>41</v>
      </c>
      <c r="B43" s="9" t="s">
        <v>48</v>
      </c>
      <c r="C43" s="7" t="str">
        <f t="shared" si="3"/>
        <v>341323008</v>
      </c>
      <c r="D43" s="10">
        <v>78.6</v>
      </c>
      <c r="E43" s="11">
        <v>74</v>
      </c>
      <c r="F43" s="11">
        <f t="shared" si="4"/>
        <v>75.84</v>
      </c>
      <c r="G43" s="12"/>
    </row>
    <row r="44" s="4" customFormat="1" ht="35" customHeight="1" spans="1:7">
      <c r="A44" s="7">
        <v>42</v>
      </c>
      <c r="B44" s="9" t="s">
        <v>49</v>
      </c>
      <c r="C44" s="7" t="str">
        <f t="shared" si="3"/>
        <v>341323008</v>
      </c>
      <c r="D44" s="10">
        <v>79.5</v>
      </c>
      <c r="E44" s="11">
        <v>71</v>
      </c>
      <c r="F44" s="11">
        <f t="shared" si="4"/>
        <v>74.4</v>
      </c>
      <c r="G44" s="12"/>
    </row>
    <row r="45" s="4" customFormat="1" ht="35" customHeight="1" spans="1:7">
      <c r="A45" s="7">
        <v>43</v>
      </c>
      <c r="B45" s="9" t="s">
        <v>50</v>
      </c>
      <c r="C45" s="7" t="str">
        <f t="shared" si="3"/>
        <v>341323008</v>
      </c>
      <c r="D45" s="10">
        <v>78.6</v>
      </c>
      <c r="E45" s="11">
        <v>71</v>
      </c>
      <c r="F45" s="11">
        <f t="shared" si="4"/>
        <v>74.04</v>
      </c>
      <c r="G45" s="12"/>
    </row>
    <row r="46" s="4" customFormat="1" ht="35" customHeight="1" spans="1:7">
      <c r="A46" s="7">
        <v>44</v>
      </c>
      <c r="B46" s="9" t="s">
        <v>51</v>
      </c>
      <c r="C46" s="7" t="str">
        <f t="shared" ref="C46:C52" si="5">"341323009"</f>
        <v>341323009</v>
      </c>
      <c r="D46" s="10">
        <v>80.8</v>
      </c>
      <c r="E46" s="11">
        <v>84</v>
      </c>
      <c r="F46" s="11">
        <f t="shared" si="4"/>
        <v>82.72</v>
      </c>
      <c r="G46" s="12"/>
    </row>
    <row r="47" s="4" customFormat="1" ht="35" customHeight="1" spans="1:7">
      <c r="A47" s="7">
        <v>45</v>
      </c>
      <c r="B47" s="9" t="s">
        <v>52</v>
      </c>
      <c r="C47" s="7" t="str">
        <f t="shared" si="5"/>
        <v>341323009</v>
      </c>
      <c r="D47" s="10">
        <v>77.5</v>
      </c>
      <c r="E47" s="11">
        <v>78</v>
      </c>
      <c r="F47" s="11">
        <f t="shared" si="4"/>
        <v>77.8</v>
      </c>
      <c r="G47" s="12"/>
    </row>
    <row r="48" s="4" customFormat="1" ht="35" customHeight="1" spans="1:7">
      <c r="A48" s="7">
        <v>46</v>
      </c>
      <c r="B48" s="9" t="s">
        <v>53</v>
      </c>
      <c r="C48" s="7" t="str">
        <f t="shared" si="5"/>
        <v>341323009</v>
      </c>
      <c r="D48" s="10">
        <v>79.3</v>
      </c>
      <c r="E48" s="11">
        <v>66</v>
      </c>
      <c r="F48" s="11">
        <f t="shared" si="4"/>
        <v>71.32</v>
      </c>
      <c r="G48" s="12"/>
    </row>
    <row r="49" s="4" customFormat="1" ht="35" customHeight="1" spans="1:7">
      <c r="A49" s="7">
        <v>47</v>
      </c>
      <c r="B49" s="9" t="s">
        <v>54</v>
      </c>
      <c r="C49" s="7" t="str">
        <f t="shared" si="5"/>
        <v>341323009</v>
      </c>
      <c r="D49" s="10">
        <v>73.8</v>
      </c>
      <c r="E49" s="11">
        <v>67</v>
      </c>
      <c r="F49" s="11">
        <f t="shared" si="4"/>
        <v>69.72</v>
      </c>
      <c r="G49" s="12"/>
    </row>
    <row r="50" s="4" customFormat="1" ht="35" customHeight="1" spans="1:7">
      <c r="A50" s="7">
        <v>48</v>
      </c>
      <c r="B50" s="9" t="s">
        <v>55</v>
      </c>
      <c r="C50" s="7" t="str">
        <f t="shared" si="5"/>
        <v>341323009</v>
      </c>
      <c r="D50" s="10">
        <v>78.5</v>
      </c>
      <c r="E50" s="11">
        <v>63</v>
      </c>
      <c r="F50" s="11">
        <f t="shared" si="4"/>
        <v>69.2</v>
      </c>
      <c r="G50" s="12"/>
    </row>
    <row r="51" s="4" customFormat="1" ht="35" customHeight="1" spans="1:7">
      <c r="A51" s="7">
        <v>49</v>
      </c>
      <c r="B51" s="9" t="s">
        <v>56</v>
      </c>
      <c r="C51" s="7" t="str">
        <f t="shared" si="5"/>
        <v>341323009</v>
      </c>
      <c r="D51" s="10">
        <v>69.4</v>
      </c>
      <c r="E51" s="11">
        <v>66</v>
      </c>
      <c r="F51" s="11">
        <f t="shared" si="4"/>
        <v>67.36</v>
      </c>
      <c r="G51" s="7"/>
    </row>
    <row r="52" s="4" customFormat="1" ht="35" customHeight="1" spans="1:7">
      <c r="A52" s="7">
        <v>50</v>
      </c>
      <c r="B52" s="9" t="s">
        <v>57</v>
      </c>
      <c r="C52" s="7" t="str">
        <f t="shared" si="5"/>
        <v>341323009</v>
      </c>
      <c r="D52" s="10">
        <v>65.7</v>
      </c>
      <c r="E52" s="11">
        <v>57</v>
      </c>
      <c r="F52" s="11">
        <f t="shared" si="4"/>
        <v>60.48</v>
      </c>
      <c r="G52" s="12"/>
    </row>
    <row r="53" s="4" customFormat="1" ht="35" customHeight="1" spans="1:7">
      <c r="A53" s="7">
        <v>51</v>
      </c>
      <c r="B53" s="9" t="s">
        <v>58</v>
      </c>
      <c r="C53" s="7" t="str">
        <f t="shared" ref="C53:C61" si="6">"341323010"</f>
        <v>341323010</v>
      </c>
      <c r="D53" s="10">
        <v>78.6</v>
      </c>
      <c r="E53" s="11">
        <v>81</v>
      </c>
      <c r="F53" s="11">
        <f t="shared" si="4"/>
        <v>80.04</v>
      </c>
      <c r="G53" s="12"/>
    </row>
    <row r="54" s="4" customFormat="1" ht="35" customHeight="1" spans="1:7">
      <c r="A54" s="7">
        <v>52</v>
      </c>
      <c r="B54" s="9" t="s">
        <v>59</v>
      </c>
      <c r="C54" s="7" t="str">
        <f t="shared" si="6"/>
        <v>341323010</v>
      </c>
      <c r="D54" s="10">
        <v>78.8</v>
      </c>
      <c r="E54" s="11">
        <v>78</v>
      </c>
      <c r="F54" s="11">
        <f t="shared" si="4"/>
        <v>78.32</v>
      </c>
      <c r="G54" s="12"/>
    </row>
    <row r="55" s="4" customFormat="1" ht="35" customHeight="1" spans="1:7">
      <c r="A55" s="7">
        <v>53</v>
      </c>
      <c r="B55" s="9" t="s">
        <v>60</v>
      </c>
      <c r="C55" s="7" t="str">
        <f t="shared" si="6"/>
        <v>341323010</v>
      </c>
      <c r="D55" s="10">
        <v>73.8</v>
      </c>
      <c r="E55" s="11">
        <v>76</v>
      </c>
      <c r="F55" s="11">
        <f t="shared" si="4"/>
        <v>75.12</v>
      </c>
      <c r="G55" s="12"/>
    </row>
    <row r="56" s="4" customFormat="1" ht="35" customHeight="1" spans="1:7">
      <c r="A56" s="7">
        <v>54</v>
      </c>
      <c r="B56" s="9" t="s">
        <v>61</v>
      </c>
      <c r="C56" s="7" t="str">
        <f t="shared" si="6"/>
        <v>341323010</v>
      </c>
      <c r="D56" s="10">
        <v>80.6</v>
      </c>
      <c r="E56" s="11">
        <v>71</v>
      </c>
      <c r="F56" s="11">
        <f t="shared" si="4"/>
        <v>74.84</v>
      </c>
      <c r="G56" s="12"/>
    </row>
    <row r="57" s="4" customFormat="1" ht="35" customHeight="1" spans="1:7">
      <c r="A57" s="7">
        <v>55</v>
      </c>
      <c r="B57" s="9" t="s">
        <v>62</v>
      </c>
      <c r="C57" s="7" t="str">
        <f t="shared" si="6"/>
        <v>341323010</v>
      </c>
      <c r="D57" s="10">
        <v>79</v>
      </c>
      <c r="E57" s="11">
        <v>69</v>
      </c>
      <c r="F57" s="11">
        <f t="shared" si="4"/>
        <v>73</v>
      </c>
      <c r="G57" s="12"/>
    </row>
    <row r="58" s="4" customFormat="1" ht="35" customHeight="1" spans="1:7">
      <c r="A58" s="7">
        <v>56</v>
      </c>
      <c r="B58" s="9" t="s">
        <v>63</v>
      </c>
      <c r="C58" s="7" t="str">
        <f t="shared" si="6"/>
        <v>341323010</v>
      </c>
      <c r="D58" s="10">
        <v>74.6</v>
      </c>
      <c r="E58" s="11">
        <v>70</v>
      </c>
      <c r="F58" s="11">
        <f t="shared" si="4"/>
        <v>71.84</v>
      </c>
      <c r="G58" s="12"/>
    </row>
    <row r="59" s="4" customFormat="1" ht="35" customHeight="1" spans="1:7">
      <c r="A59" s="7">
        <v>57</v>
      </c>
      <c r="B59" s="9" t="s">
        <v>64</v>
      </c>
      <c r="C59" s="7" t="str">
        <f t="shared" si="6"/>
        <v>341323010</v>
      </c>
      <c r="D59" s="10">
        <v>68.5</v>
      </c>
      <c r="E59" s="11">
        <v>67</v>
      </c>
      <c r="F59" s="11">
        <f t="shared" si="4"/>
        <v>67.6</v>
      </c>
      <c r="G59" s="12"/>
    </row>
    <row r="60" s="4" customFormat="1" ht="35" customHeight="1" spans="1:7">
      <c r="A60" s="7">
        <v>58</v>
      </c>
      <c r="B60" s="9" t="s">
        <v>65</v>
      </c>
      <c r="C60" s="7" t="str">
        <f t="shared" si="6"/>
        <v>341323010</v>
      </c>
      <c r="D60" s="10">
        <v>75.6</v>
      </c>
      <c r="E60" s="11">
        <v>57</v>
      </c>
      <c r="F60" s="11">
        <f t="shared" si="4"/>
        <v>64.44</v>
      </c>
      <c r="G60" s="12"/>
    </row>
    <row r="61" s="4" customFormat="1" ht="35" customHeight="1" spans="1:7">
      <c r="A61" s="7">
        <v>59</v>
      </c>
      <c r="B61" s="9" t="s">
        <v>66</v>
      </c>
      <c r="C61" s="7" t="str">
        <f t="shared" si="6"/>
        <v>341323010</v>
      </c>
      <c r="D61" s="10">
        <v>56.4</v>
      </c>
      <c r="E61" s="11">
        <v>65</v>
      </c>
      <c r="F61" s="11">
        <f t="shared" si="4"/>
        <v>61.56</v>
      </c>
      <c r="G61" s="12"/>
    </row>
    <row r="62" s="4" customFormat="1" ht="35" customHeight="1" spans="1:7">
      <c r="A62" s="7">
        <v>60</v>
      </c>
      <c r="B62" s="9" t="s">
        <v>67</v>
      </c>
      <c r="C62" s="7" t="str">
        <f t="shared" ref="C62:C70" si="7">"341323011"</f>
        <v>341323011</v>
      </c>
      <c r="D62" s="10">
        <v>72.4</v>
      </c>
      <c r="E62" s="11">
        <v>87.6</v>
      </c>
      <c r="F62" s="11">
        <f t="shared" si="4"/>
        <v>81.52</v>
      </c>
      <c r="G62" s="12"/>
    </row>
    <row r="63" s="4" customFormat="1" ht="35" customHeight="1" spans="1:7">
      <c r="A63" s="7">
        <v>61</v>
      </c>
      <c r="B63" s="9" t="s">
        <v>68</v>
      </c>
      <c r="C63" s="7" t="str">
        <f t="shared" si="7"/>
        <v>341323011</v>
      </c>
      <c r="D63" s="10">
        <v>78.5</v>
      </c>
      <c r="E63" s="11">
        <v>82.2</v>
      </c>
      <c r="F63" s="11">
        <f t="shared" si="4"/>
        <v>80.72</v>
      </c>
      <c r="G63" s="12"/>
    </row>
    <row r="64" s="4" customFormat="1" ht="35" customHeight="1" spans="1:7">
      <c r="A64" s="7">
        <v>62</v>
      </c>
      <c r="B64" s="9" t="s">
        <v>69</v>
      </c>
      <c r="C64" s="7" t="str">
        <f t="shared" si="7"/>
        <v>341323011</v>
      </c>
      <c r="D64" s="10">
        <v>80.6</v>
      </c>
      <c r="E64" s="11">
        <v>78</v>
      </c>
      <c r="F64" s="11">
        <f t="shared" si="4"/>
        <v>79.04</v>
      </c>
      <c r="G64" s="12"/>
    </row>
    <row r="65" s="4" customFormat="1" ht="35" customHeight="1" spans="1:7">
      <c r="A65" s="7">
        <v>63</v>
      </c>
      <c r="B65" s="9" t="s">
        <v>70</v>
      </c>
      <c r="C65" s="7" t="str">
        <f t="shared" si="7"/>
        <v>341323011</v>
      </c>
      <c r="D65" s="10">
        <v>80.4</v>
      </c>
      <c r="E65" s="11">
        <v>78</v>
      </c>
      <c r="F65" s="11">
        <f t="shared" si="4"/>
        <v>78.96</v>
      </c>
      <c r="G65" s="12"/>
    </row>
    <row r="66" s="4" customFormat="1" ht="35" customHeight="1" spans="1:7">
      <c r="A66" s="7">
        <v>64</v>
      </c>
      <c r="B66" s="9" t="s">
        <v>71</v>
      </c>
      <c r="C66" s="7" t="str">
        <f t="shared" si="7"/>
        <v>341323011</v>
      </c>
      <c r="D66" s="10">
        <v>71</v>
      </c>
      <c r="E66" s="11">
        <v>83.8</v>
      </c>
      <c r="F66" s="11">
        <f t="shared" si="4"/>
        <v>78.68</v>
      </c>
      <c r="G66" s="12"/>
    </row>
    <row r="67" s="4" customFormat="1" ht="35" customHeight="1" spans="1:7">
      <c r="A67" s="7">
        <v>65</v>
      </c>
      <c r="B67" s="9" t="s">
        <v>72</v>
      </c>
      <c r="C67" s="7" t="str">
        <f t="shared" si="7"/>
        <v>341323011</v>
      </c>
      <c r="D67" s="10">
        <v>75.5</v>
      </c>
      <c r="E67" s="11">
        <v>80</v>
      </c>
      <c r="F67" s="11">
        <f t="shared" si="4"/>
        <v>78.2</v>
      </c>
      <c r="G67" s="12"/>
    </row>
    <row r="68" s="4" customFormat="1" ht="35" customHeight="1" spans="1:7">
      <c r="A68" s="7">
        <v>66</v>
      </c>
      <c r="B68" s="9" t="s">
        <v>73</v>
      </c>
      <c r="C68" s="7" t="str">
        <f t="shared" si="7"/>
        <v>341323011</v>
      </c>
      <c r="D68" s="10">
        <v>73.5</v>
      </c>
      <c r="E68" s="11">
        <v>77.4</v>
      </c>
      <c r="F68" s="11">
        <f t="shared" si="4"/>
        <v>75.84</v>
      </c>
      <c r="G68" s="12"/>
    </row>
    <row r="69" s="4" customFormat="1" ht="35" customHeight="1" spans="1:7">
      <c r="A69" s="7">
        <v>67</v>
      </c>
      <c r="B69" s="9" t="s">
        <v>74</v>
      </c>
      <c r="C69" s="7" t="str">
        <f t="shared" si="7"/>
        <v>341323011</v>
      </c>
      <c r="D69" s="10">
        <v>79.6</v>
      </c>
      <c r="E69" s="11">
        <v>67.8</v>
      </c>
      <c r="F69" s="11">
        <f t="shared" si="4"/>
        <v>72.52</v>
      </c>
      <c r="G69" s="12"/>
    </row>
    <row r="70" s="4" customFormat="1" ht="35" customHeight="1" spans="1:7">
      <c r="A70" s="7">
        <v>68</v>
      </c>
      <c r="B70" s="9" t="s">
        <v>75</v>
      </c>
      <c r="C70" s="7" t="str">
        <f t="shared" si="7"/>
        <v>341323011</v>
      </c>
      <c r="D70" s="10">
        <v>62</v>
      </c>
      <c r="E70" s="11">
        <v>75.8</v>
      </c>
      <c r="F70" s="11">
        <f t="shared" si="4"/>
        <v>70.28</v>
      </c>
      <c r="G70" s="12"/>
    </row>
    <row r="71" s="4" customFormat="1" ht="35" customHeight="1" spans="1:7">
      <c r="A71" s="7">
        <v>69</v>
      </c>
      <c r="B71" s="9" t="s">
        <v>76</v>
      </c>
      <c r="C71" s="7" t="str">
        <f>"341323012"</f>
        <v>341323012</v>
      </c>
      <c r="D71" s="10">
        <v>75</v>
      </c>
      <c r="E71" s="11">
        <v>80</v>
      </c>
      <c r="F71" s="11">
        <f t="shared" si="4"/>
        <v>78</v>
      </c>
      <c r="G71" s="12"/>
    </row>
    <row r="72" s="4" customFormat="1" ht="35" customHeight="1" spans="1:7">
      <c r="A72" s="7">
        <v>70</v>
      </c>
      <c r="B72" s="9" t="s">
        <v>77</v>
      </c>
      <c r="C72" s="7" t="str">
        <f>"341323012"</f>
        <v>341323012</v>
      </c>
      <c r="D72" s="10">
        <v>71.8</v>
      </c>
      <c r="E72" s="11">
        <v>82</v>
      </c>
      <c r="F72" s="11">
        <f t="shared" si="4"/>
        <v>77.92</v>
      </c>
      <c r="G72" s="12"/>
    </row>
    <row r="73" s="4" customFormat="1" ht="35" customHeight="1" spans="1:7">
      <c r="A73" s="7">
        <v>71</v>
      </c>
      <c r="B73" s="9" t="s">
        <v>78</v>
      </c>
      <c r="C73" s="7" t="str">
        <f>"341323012"</f>
        <v>341323012</v>
      </c>
      <c r="D73" s="10">
        <v>58.9</v>
      </c>
      <c r="E73" s="11">
        <v>89</v>
      </c>
      <c r="F73" s="11">
        <f t="shared" si="4"/>
        <v>76.96</v>
      </c>
      <c r="G73" s="12"/>
    </row>
    <row r="74" s="4" customFormat="1" ht="35" customHeight="1" spans="1:7">
      <c r="A74" s="7">
        <v>72</v>
      </c>
      <c r="B74" s="9" t="s">
        <v>79</v>
      </c>
      <c r="C74" s="7" t="str">
        <f>"341323012"</f>
        <v>341323012</v>
      </c>
      <c r="D74" s="10">
        <v>68.6</v>
      </c>
      <c r="E74" s="11">
        <v>74</v>
      </c>
      <c r="F74" s="11">
        <f t="shared" si="4"/>
        <v>71.84</v>
      </c>
      <c r="G74" s="12"/>
    </row>
    <row r="75" s="4" customFormat="1" ht="35" customHeight="1" spans="1:7">
      <c r="A75" s="7">
        <v>73</v>
      </c>
      <c r="B75" s="9" t="s">
        <v>80</v>
      </c>
      <c r="C75" s="7" t="str">
        <f>"341323012"</f>
        <v>341323012</v>
      </c>
      <c r="D75" s="10">
        <v>76.7</v>
      </c>
      <c r="E75" s="11">
        <v>64</v>
      </c>
      <c r="F75" s="11">
        <f t="shared" si="4"/>
        <v>69.08</v>
      </c>
      <c r="G75" s="12"/>
    </row>
    <row r="76" s="4" customFormat="1" ht="35" customHeight="1" spans="1:7">
      <c r="A76" s="7">
        <v>74</v>
      </c>
      <c r="B76" s="9" t="s">
        <v>81</v>
      </c>
      <c r="C76" s="7" t="str">
        <f t="shared" ref="C76:C81" si="8">"341323013"</f>
        <v>341323013</v>
      </c>
      <c r="D76" s="10">
        <v>76.8</v>
      </c>
      <c r="E76" s="11">
        <v>72.5</v>
      </c>
      <c r="F76" s="11">
        <f t="shared" si="4"/>
        <v>74.22</v>
      </c>
      <c r="G76" s="12"/>
    </row>
    <row r="77" s="4" customFormat="1" ht="35" customHeight="1" spans="1:7">
      <c r="A77" s="7">
        <v>75</v>
      </c>
      <c r="B77" s="9" t="s">
        <v>82</v>
      </c>
      <c r="C77" s="7" t="str">
        <f t="shared" si="8"/>
        <v>341323013</v>
      </c>
      <c r="D77" s="10">
        <v>81.3</v>
      </c>
      <c r="E77" s="11">
        <v>68.5</v>
      </c>
      <c r="F77" s="11">
        <f t="shared" si="4"/>
        <v>73.62</v>
      </c>
      <c r="G77" s="12"/>
    </row>
    <row r="78" s="4" customFormat="1" ht="35" customHeight="1" spans="1:7">
      <c r="A78" s="7">
        <v>76</v>
      </c>
      <c r="B78" s="9" t="s">
        <v>83</v>
      </c>
      <c r="C78" s="7" t="str">
        <f t="shared" si="8"/>
        <v>341323013</v>
      </c>
      <c r="D78" s="10">
        <v>77.4</v>
      </c>
      <c r="E78" s="11">
        <v>66.5</v>
      </c>
      <c r="F78" s="11">
        <f t="shared" si="4"/>
        <v>70.86</v>
      </c>
      <c r="G78" s="12"/>
    </row>
    <row r="79" s="4" customFormat="1" ht="35" customHeight="1" spans="1:7">
      <c r="A79" s="7">
        <v>77</v>
      </c>
      <c r="B79" s="9" t="s">
        <v>84</v>
      </c>
      <c r="C79" s="7" t="str">
        <f t="shared" si="8"/>
        <v>341323013</v>
      </c>
      <c r="D79" s="10">
        <v>74</v>
      </c>
      <c r="E79" s="11">
        <v>66.5</v>
      </c>
      <c r="F79" s="11">
        <f t="shared" si="4"/>
        <v>69.5</v>
      </c>
      <c r="G79" s="12"/>
    </row>
    <row r="80" s="4" customFormat="1" ht="35" customHeight="1" spans="1:7">
      <c r="A80" s="7">
        <v>78</v>
      </c>
      <c r="B80" s="9" t="s">
        <v>85</v>
      </c>
      <c r="C80" s="7" t="str">
        <f t="shared" si="8"/>
        <v>341323013</v>
      </c>
      <c r="D80" s="10">
        <v>74.8</v>
      </c>
      <c r="E80" s="11">
        <v>63.5</v>
      </c>
      <c r="F80" s="11">
        <f t="shared" si="4"/>
        <v>68.02</v>
      </c>
      <c r="G80" s="12"/>
    </row>
    <row r="81" s="4" customFormat="1" ht="35" customHeight="1" spans="1:7">
      <c r="A81" s="7">
        <v>79</v>
      </c>
      <c r="B81" s="9" t="s">
        <v>86</v>
      </c>
      <c r="C81" s="7" t="str">
        <f t="shared" si="8"/>
        <v>341323013</v>
      </c>
      <c r="D81" s="10">
        <v>78.9</v>
      </c>
      <c r="E81" s="11">
        <v>60.5</v>
      </c>
      <c r="F81" s="11">
        <f t="shared" si="4"/>
        <v>67.86</v>
      </c>
      <c r="G81" s="12"/>
    </row>
    <row r="82" s="4" customFormat="1" ht="35" customHeight="1" spans="1:7">
      <c r="A82" s="7">
        <v>80</v>
      </c>
      <c r="B82" s="9" t="s">
        <v>87</v>
      </c>
      <c r="C82" s="7" t="str">
        <f>"341323014"</f>
        <v>341323014</v>
      </c>
      <c r="D82" s="10">
        <v>69.8</v>
      </c>
      <c r="E82" s="11">
        <v>90</v>
      </c>
      <c r="F82" s="11">
        <f t="shared" ref="F82:F107" si="9">D82*0.4+E82*0.6</f>
        <v>81.92</v>
      </c>
      <c r="G82" s="12"/>
    </row>
    <row r="83" s="4" customFormat="1" ht="35" customHeight="1" spans="1:7">
      <c r="A83" s="7">
        <v>81</v>
      </c>
      <c r="B83" s="9" t="s">
        <v>88</v>
      </c>
      <c r="C83" s="7" t="str">
        <f>"341323014"</f>
        <v>341323014</v>
      </c>
      <c r="D83" s="10">
        <v>68.2</v>
      </c>
      <c r="E83" s="11">
        <v>83</v>
      </c>
      <c r="F83" s="11">
        <f t="shared" si="9"/>
        <v>77.08</v>
      </c>
      <c r="G83" s="12"/>
    </row>
    <row r="84" s="4" customFormat="1" ht="35" customHeight="1" spans="1:7">
      <c r="A84" s="7">
        <v>82</v>
      </c>
      <c r="B84" s="9" t="s">
        <v>89</v>
      </c>
      <c r="C84" s="7" t="str">
        <f>"341323016"</f>
        <v>341323016</v>
      </c>
      <c r="D84" s="10">
        <v>68.7</v>
      </c>
      <c r="E84" s="11">
        <v>76</v>
      </c>
      <c r="F84" s="11">
        <f t="shared" si="9"/>
        <v>73.08</v>
      </c>
      <c r="G84" s="12"/>
    </row>
    <row r="85" s="4" customFormat="1" ht="35" customHeight="1" spans="1:7">
      <c r="A85" s="7">
        <v>83</v>
      </c>
      <c r="B85" s="9" t="s">
        <v>90</v>
      </c>
      <c r="C85" s="7" t="str">
        <f>"341323016"</f>
        <v>341323016</v>
      </c>
      <c r="D85" s="10">
        <v>67.5</v>
      </c>
      <c r="E85" s="11">
        <v>74</v>
      </c>
      <c r="F85" s="11">
        <f t="shared" si="9"/>
        <v>71.4</v>
      </c>
      <c r="G85" s="12"/>
    </row>
    <row r="86" s="4" customFormat="1" ht="35" customHeight="1" spans="1:7">
      <c r="A86" s="7">
        <v>84</v>
      </c>
      <c r="B86" s="9" t="s">
        <v>91</v>
      </c>
      <c r="C86" s="7" t="str">
        <f t="shared" ref="C86:C89" si="10">"341323018"</f>
        <v>341323018</v>
      </c>
      <c r="D86" s="10">
        <v>71.5</v>
      </c>
      <c r="E86" s="11">
        <v>85</v>
      </c>
      <c r="F86" s="11">
        <f t="shared" si="9"/>
        <v>79.6</v>
      </c>
      <c r="G86" s="12"/>
    </row>
    <row r="87" s="4" customFormat="1" ht="35" customHeight="1" spans="1:7">
      <c r="A87" s="7">
        <v>85</v>
      </c>
      <c r="B87" s="9" t="s">
        <v>92</v>
      </c>
      <c r="C87" s="7" t="str">
        <f t="shared" si="10"/>
        <v>341323018</v>
      </c>
      <c r="D87" s="10">
        <v>69.8</v>
      </c>
      <c r="E87" s="11">
        <v>85.5</v>
      </c>
      <c r="F87" s="11">
        <f t="shared" si="9"/>
        <v>79.22</v>
      </c>
      <c r="G87" s="12"/>
    </row>
    <row r="88" s="4" customFormat="1" ht="35" customHeight="1" spans="1:7">
      <c r="A88" s="7">
        <v>86</v>
      </c>
      <c r="B88" s="9" t="s">
        <v>93</v>
      </c>
      <c r="C88" s="7" t="str">
        <f t="shared" si="10"/>
        <v>341323018</v>
      </c>
      <c r="D88" s="10">
        <v>65.9</v>
      </c>
      <c r="E88" s="11">
        <v>86.5</v>
      </c>
      <c r="F88" s="11">
        <f t="shared" si="9"/>
        <v>78.26</v>
      </c>
      <c r="G88" s="12"/>
    </row>
    <row r="89" s="4" customFormat="1" ht="35" customHeight="1" spans="1:7">
      <c r="A89" s="7">
        <v>87</v>
      </c>
      <c r="B89" s="9" t="s">
        <v>94</v>
      </c>
      <c r="C89" s="7" t="str">
        <f t="shared" si="10"/>
        <v>341323018</v>
      </c>
      <c r="D89" s="10">
        <v>72.7</v>
      </c>
      <c r="E89" s="11">
        <v>81</v>
      </c>
      <c r="F89" s="11">
        <f t="shared" si="9"/>
        <v>77.68</v>
      </c>
      <c r="G89" s="12"/>
    </row>
    <row r="90" s="4" customFormat="1" ht="35" customHeight="1" spans="1:7">
      <c r="A90" s="7">
        <v>88</v>
      </c>
      <c r="B90" s="9" t="s">
        <v>95</v>
      </c>
      <c r="C90" s="7" t="str">
        <f>"341323019"</f>
        <v>341323019</v>
      </c>
      <c r="D90" s="10">
        <v>79.5</v>
      </c>
      <c r="E90" s="11">
        <v>64.4</v>
      </c>
      <c r="F90" s="11">
        <f t="shared" si="9"/>
        <v>70.44</v>
      </c>
      <c r="G90" s="12"/>
    </row>
    <row r="91" s="4" customFormat="1" ht="35" customHeight="1" spans="1:7">
      <c r="A91" s="7">
        <v>89</v>
      </c>
      <c r="B91" s="9" t="s">
        <v>96</v>
      </c>
      <c r="C91" s="7" t="str">
        <f>"341323019"</f>
        <v>341323019</v>
      </c>
      <c r="D91" s="10">
        <v>69</v>
      </c>
      <c r="E91" s="11">
        <v>68.8</v>
      </c>
      <c r="F91" s="11">
        <f t="shared" si="9"/>
        <v>68.88</v>
      </c>
      <c r="G91" s="12"/>
    </row>
    <row r="92" s="4" customFormat="1" ht="35" customHeight="1" spans="1:7">
      <c r="A92" s="7">
        <v>90</v>
      </c>
      <c r="B92" s="9" t="s">
        <v>97</v>
      </c>
      <c r="C92" s="7" t="str">
        <f t="shared" ref="C92:C94" si="11">"341323020"</f>
        <v>341323020</v>
      </c>
      <c r="D92" s="10">
        <v>73.8</v>
      </c>
      <c r="E92" s="11">
        <v>80</v>
      </c>
      <c r="F92" s="11">
        <f t="shared" si="9"/>
        <v>77.52</v>
      </c>
      <c r="G92" s="12"/>
    </row>
    <row r="93" s="4" customFormat="1" ht="35" customHeight="1" spans="1:7">
      <c r="A93" s="7">
        <v>91</v>
      </c>
      <c r="B93" s="9" t="s">
        <v>98</v>
      </c>
      <c r="C93" s="7" t="str">
        <f t="shared" si="11"/>
        <v>341323020</v>
      </c>
      <c r="D93" s="10">
        <v>73.5</v>
      </c>
      <c r="E93" s="11">
        <v>76.5</v>
      </c>
      <c r="F93" s="11">
        <f t="shared" si="9"/>
        <v>75.3</v>
      </c>
      <c r="G93" s="12"/>
    </row>
    <row r="94" s="4" customFormat="1" ht="35" customHeight="1" spans="1:7">
      <c r="A94" s="7">
        <v>92</v>
      </c>
      <c r="B94" s="9" t="s">
        <v>99</v>
      </c>
      <c r="C94" s="7" t="str">
        <f t="shared" si="11"/>
        <v>341323020</v>
      </c>
      <c r="D94" s="10">
        <v>75.4</v>
      </c>
      <c r="E94" s="11">
        <v>70</v>
      </c>
      <c r="F94" s="11">
        <f t="shared" si="9"/>
        <v>72.16</v>
      </c>
      <c r="G94" s="12"/>
    </row>
    <row r="95" s="4" customFormat="1" ht="35" customHeight="1" spans="1:7">
      <c r="A95" s="7">
        <v>93</v>
      </c>
      <c r="B95" s="9" t="s">
        <v>100</v>
      </c>
      <c r="C95" s="7" t="str">
        <f>"341323023"</f>
        <v>341323023</v>
      </c>
      <c r="D95" s="10">
        <v>70</v>
      </c>
      <c r="E95" s="11">
        <v>89</v>
      </c>
      <c r="F95" s="11">
        <f t="shared" si="9"/>
        <v>81.4</v>
      </c>
      <c r="G95" s="12"/>
    </row>
    <row r="96" s="4" customFormat="1" ht="35" customHeight="1" spans="1:7">
      <c r="A96" s="7">
        <v>94</v>
      </c>
      <c r="B96" s="9" t="s">
        <v>101</v>
      </c>
      <c r="C96" s="7" t="str">
        <f>"341323023"</f>
        <v>341323023</v>
      </c>
      <c r="D96" s="10">
        <v>75</v>
      </c>
      <c r="E96" s="11">
        <v>76</v>
      </c>
      <c r="F96" s="11">
        <f t="shared" si="9"/>
        <v>75.6</v>
      </c>
      <c r="G96" s="12"/>
    </row>
    <row r="97" s="4" customFormat="1" ht="35" customHeight="1" spans="1:7">
      <c r="A97" s="7">
        <v>95</v>
      </c>
      <c r="B97" s="9" t="s">
        <v>102</v>
      </c>
      <c r="C97" s="7" t="str">
        <f>"341323024"</f>
        <v>341323024</v>
      </c>
      <c r="D97" s="10">
        <v>85.3</v>
      </c>
      <c r="E97" s="11">
        <v>72.2</v>
      </c>
      <c r="F97" s="11">
        <f t="shared" si="9"/>
        <v>77.44</v>
      </c>
      <c r="G97" s="12"/>
    </row>
    <row r="98" s="4" customFormat="1" ht="35" customHeight="1" spans="1:7">
      <c r="A98" s="7">
        <v>96</v>
      </c>
      <c r="B98" s="9" t="s">
        <v>103</v>
      </c>
      <c r="C98" s="7" t="str">
        <f>"341323024"</f>
        <v>341323024</v>
      </c>
      <c r="D98" s="10">
        <v>86.3</v>
      </c>
      <c r="E98" s="11">
        <v>70.6</v>
      </c>
      <c r="F98" s="11">
        <f t="shared" si="9"/>
        <v>76.88</v>
      </c>
      <c r="G98" s="12"/>
    </row>
    <row r="99" s="4" customFormat="1" ht="35" customHeight="1" spans="1:7">
      <c r="A99" s="7">
        <v>97</v>
      </c>
      <c r="B99" s="9" t="s">
        <v>104</v>
      </c>
      <c r="C99" s="7" t="str">
        <f>"341323025"</f>
        <v>341323025</v>
      </c>
      <c r="D99" s="10">
        <v>71.6</v>
      </c>
      <c r="E99" s="11">
        <v>92</v>
      </c>
      <c r="F99" s="11">
        <f t="shared" si="9"/>
        <v>83.84</v>
      </c>
      <c r="G99" s="12"/>
    </row>
    <row r="100" s="4" customFormat="1" ht="35" customHeight="1" spans="1:7">
      <c r="A100" s="7">
        <v>98</v>
      </c>
      <c r="B100" s="9" t="s">
        <v>105</v>
      </c>
      <c r="C100" s="7" t="str">
        <f>"341323025"</f>
        <v>341323025</v>
      </c>
      <c r="D100" s="10">
        <v>77.6</v>
      </c>
      <c r="E100" s="11">
        <v>84</v>
      </c>
      <c r="F100" s="11">
        <f t="shared" si="9"/>
        <v>81.44</v>
      </c>
      <c r="G100" s="12"/>
    </row>
    <row r="101" s="4" customFormat="1" ht="35" customHeight="1" spans="1:7">
      <c r="A101" s="7">
        <v>99</v>
      </c>
      <c r="B101" s="9" t="s">
        <v>106</v>
      </c>
      <c r="C101" s="7" t="str">
        <f t="shared" ref="C101:C106" si="12">"341323026"</f>
        <v>341323026</v>
      </c>
      <c r="D101" s="10">
        <v>89.5</v>
      </c>
      <c r="E101" s="11">
        <v>53</v>
      </c>
      <c r="F101" s="11">
        <f t="shared" si="9"/>
        <v>67.6</v>
      </c>
      <c r="G101" s="12"/>
    </row>
    <row r="102" s="4" customFormat="1" ht="35" customHeight="1" spans="1:7">
      <c r="A102" s="7">
        <v>100</v>
      </c>
      <c r="B102" s="9" t="s">
        <v>107</v>
      </c>
      <c r="C102" s="7" t="str">
        <f t="shared" si="12"/>
        <v>341323026</v>
      </c>
      <c r="D102" s="10">
        <v>67.6</v>
      </c>
      <c r="E102" s="11">
        <v>53</v>
      </c>
      <c r="F102" s="11">
        <f t="shared" si="9"/>
        <v>58.84</v>
      </c>
      <c r="G102" s="12"/>
    </row>
    <row r="103" s="4" customFormat="1" ht="35" customHeight="1" spans="1:7">
      <c r="A103" s="7">
        <v>101</v>
      </c>
      <c r="B103" s="9" t="s">
        <v>108</v>
      </c>
      <c r="C103" s="7" t="str">
        <f t="shared" si="12"/>
        <v>341323026</v>
      </c>
      <c r="D103" s="10">
        <v>68.8</v>
      </c>
      <c r="E103" s="11">
        <v>52</v>
      </c>
      <c r="F103" s="11">
        <f t="shared" si="9"/>
        <v>58.72</v>
      </c>
      <c r="G103" s="12"/>
    </row>
    <row r="104" s="4" customFormat="1" ht="35" customHeight="1" spans="1:7">
      <c r="A104" s="7">
        <v>102</v>
      </c>
      <c r="B104" s="9" t="s">
        <v>109</v>
      </c>
      <c r="C104" s="7" t="str">
        <f t="shared" si="12"/>
        <v>341323026</v>
      </c>
      <c r="D104" s="10">
        <v>65.6</v>
      </c>
      <c r="E104" s="11">
        <v>46</v>
      </c>
      <c r="F104" s="11">
        <f t="shared" si="9"/>
        <v>53.84</v>
      </c>
      <c r="G104" s="12"/>
    </row>
    <row r="105" s="4" customFormat="1" ht="35" customHeight="1" spans="1:7">
      <c r="A105" s="7">
        <v>103</v>
      </c>
      <c r="B105" s="9" t="s">
        <v>110</v>
      </c>
      <c r="C105" s="7" t="str">
        <f t="shared" si="12"/>
        <v>341323026</v>
      </c>
      <c r="D105" s="10">
        <v>62.1</v>
      </c>
      <c r="E105" s="11">
        <v>44</v>
      </c>
      <c r="F105" s="11">
        <f t="shared" si="9"/>
        <v>51.24</v>
      </c>
      <c r="G105" s="12"/>
    </row>
    <row r="106" s="5" customFormat="1" ht="35" customHeight="1" spans="1:7">
      <c r="A106" s="7">
        <v>104</v>
      </c>
      <c r="B106" s="9" t="s">
        <v>111</v>
      </c>
      <c r="C106" s="7" t="str">
        <f t="shared" si="12"/>
        <v>341323026</v>
      </c>
      <c r="D106" s="10">
        <v>58.9</v>
      </c>
      <c r="E106" s="11">
        <v>45</v>
      </c>
      <c r="F106" s="11">
        <f t="shared" si="9"/>
        <v>50.56</v>
      </c>
      <c r="G106" s="12"/>
    </row>
    <row r="107" s="4" customFormat="1" ht="35" customHeight="1" spans="1:7">
      <c r="A107" s="7">
        <v>105</v>
      </c>
      <c r="B107" s="9" t="s">
        <v>112</v>
      </c>
      <c r="C107" s="7" t="str">
        <f>"341323027"</f>
        <v>341323027</v>
      </c>
      <c r="D107" s="10">
        <v>78.5</v>
      </c>
      <c r="E107" s="11">
        <v>85.5</v>
      </c>
      <c r="F107" s="11">
        <f t="shared" si="9"/>
        <v>82.7</v>
      </c>
      <c r="G107" s="12"/>
    </row>
    <row r="108" s="4" customFormat="1" ht="35" customHeight="1" spans="1:7">
      <c r="A108" s="7">
        <v>106</v>
      </c>
      <c r="B108" s="9" t="s">
        <v>113</v>
      </c>
      <c r="C108" s="7" t="str">
        <f t="shared" ref="C108:C113" si="13">"341323027"</f>
        <v>341323027</v>
      </c>
      <c r="D108" s="10">
        <v>76.3</v>
      </c>
      <c r="E108" s="11">
        <v>83.5</v>
      </c>
      <c r="F108" s="11">
        <f t="shared" ref="F108:F114" si="14">D108*0.4+E108*0.6</f>
        <v>80.62</v>
      </c>
      <c r="G108" s="12"/>
    </row>
    <row r="109" s="4" customFormat="1" ht="35" customHeight="1" spans="1:7">
      <c r="A109" s="7">
        <v>107</v>
      </c>
      <c r="B109" s="9" t="s">
        <v>114</v>
      </c>
      <c r="C109" s="7" t="str">
        <f t="shared" si="13"/>
        <v>341323027</v>
      </c>
      <c r="D109" s="10">
        <v>70.9</v>
      </c>
      <c r="E109" s="11">
        <v>87</v>
      </c>
      <c r="F109" s="11">
        <f t="shared" si="14"/>
        <v>80.56</v>
      </c>
      <c r="G109" s="12"/>
    </row>
    <row r="110" s="4" customFormat="1" ht="35" customHeight="1" spans="1:7">
      <c r="A110" s="7">
        <v>108</v>
      </c>
      <c r="B110" s="9" t="s">
        <v>115</v>
      </c>
      <c r="C110" s="7" t="str">
        <f t="shared" si="13"/>
        <v>341323027</v>
      </c>
      <c r="D110" s="10">
        <v>75.7</v>
      </c>
      <c r="E110" s="11">
        <v>82.5</v>
      </c>
      <c r="F110" s="11">
        <f t="shared" si="14"/>
        <v>79.78</v>
      </c>
      <c r="G110" s="12"/>
    </row>
    <row r="111" s="4" customFormat="1" ht="35" customHeight="1" spans="1:7">
      <c r="A111" s="7">
        <v>109</v>
      </c>
      <c r="B111" s="9" t="s">
        <v>116</v>
      </c>
      <c r="C111" s="7" t="str">
        <f t="shared" si="13"/>
        <v>341323027</v>
      </c>
      <c r="D111" s="10">
        <v>73.4</v>
      </c>
      <c r="E111" s="11">
        <v>81.5</v>
      </c>
      <c r="F111" s="11">
        <f t="shared" si="14"/>
        <v>78.26</v>
      </c>
      <c r="G111" s="12"/>
    </row>
    <row r="112" s="4" customFormat="1" ht="35" customHeight="1" spans="1:7">
      <c r="A112" s="7">
        <v>110</v>
      </c>
      <c r="B112" s="9" t="s">
        <v>117</v>
      </c>
      <c r="C112" s="7" t="str">
        <f t="shared" si="13"/>
        <v>341323027</v>
      </c>
      <c r="D112" s="10">
        <v>68.9</v>
      </c>
      <c r="E112" s="11">
        <v>84.5</v>
      </c>
      <c r="F112" s="11">
        <f t="shared" si="14"/>
        <v>78.26</v>
      </c>
      <c r="G112" s="12"/>
    </row>
    <row r="113" s="5" customFormat="1" ht="35" customHeight="1" spans="1:7">
      <c r="A113" s="7">
        <v>111</v>
      </c>
      <c r="B113" s="9" t="s">
        <v>118</v>
      </c>
      <c r="C113" s="7" t="str">
        <f t="shared" si="13"/>
        <v>341323027</v>
      </c>
      <c r="D113" s="10">
        <v>69</v>
      </c>
      <c r="E113" s="11">
        <v>77.5</v>
      </c>
      <c r="F113" s="11">
        <f t="shared" si="14"/>
        <v>74.1</v>
      </c>
      <c r="G113" s="12"/>
    </row>
    <row r="114" s="4" customFormat="1" ht="35" customHeight="1" spans="1:7">
      <c r="A114" s="7">
        <v>112</v>
      </c>
      <c r="B114" s="9" t="s">
        <v>119</v>
      </c>
      <c r="C114" s="7" t="str">
        <f>"341323028"</f>
        <v>341323028</v>
      </c>
      <c r="D114" s="10">
        <v>80.5</v>
      </c>
      <c r="E114" s="11">
        <v>77</v>
      </c>
      <c r="F114" s="11">
        <f t="shared" si="14"/>
        <v>78.4</v>
      </c>
      <c r="G114" s="12"/>
    </row>
    <row r="115" s="4" customFormat="1" ht="35" customHeight="1" spans="1:7">
      <c r="A115" s="7">
        <v>113</v>
      </c>
      <c r="B115" s="9" t="s">
        <v>120</v>
      </c>
      <c r="C115" s="7" t="str">
        <f>"341323028"</f>
        <v>341323028</v>
      </c>
      <c r="D115" s="10">
        <v>76.5</v>
      </c>
      <c r="E115" s="11">
        <v>73</v>
      </c>
      <c r="F115" s="11">
        <f t="shared" ref="F115:F120" si="15">D115*0.4+E115*0.6</f>
        <v>74.4</v>
      </c>
      <c r="G115" s="12"/>
    </row>
    <row r="116" s="4" customFormat="1" ht="35" customHeight="1" spans="1:7">
      <c r="A116" s="7">
        <v>114</v>
      </c>
      <c r="B116" s="9" t="s">
        <v>121</v>
      </c>
      <c r="C116" s="7" t="str">
        <f>"341323028"</f>
        <v>341323028</v>
      </c>
      <c r="D116" s="10">
        <v>74.9</v>
      </c>
      <c r="E116" s="11">
        <v>73</v>
      </c>
      <c r="F116" s="11">
        <f t="shared" si="15"/>
        <v>73.76</v>
      </c>
      <c r="G116" s="12"/>
    </row>
    <row r="117" s="4" customFormat="1" ht="35" customHeight="1" spans="1:7">
      <c r="A117" s="7">
        <v>115</v>
      </c>
      <c r="B117" s="9" t="s">
        <v>122</v>
      </c>
      <c r="C117" s="7" t="str">
        <f>"341323028"</f>
        <v>341323028</v>
      </c>
      <c r="D117" s="10">
        <v>79.8</v>
      </c>
      <c r="E117" s="11">
        <v>65</v>
      </c>
      <c r="F117" s="11">
        <f t="shared" si="15"/>
        <v>70.92</v>
      </c>
      <c r="G117" s="12"/>
    </row>
    <row r="118" s="4" customFormat="1" ht="35" customHeight="1" spans="1:7">
      <c r="A118" s="7">
        <v>116</v>
      </c>
      <c r="B118" s="9" t="s">
        <v>123</v>
      </c>
      <c r="C118" s="7" t="str">
        <f>"341323028"</f>
        <v>341323028</v>
      </c>
      <c r="D118" s="10">
        <v>72.9</v>
      </c>
      <c r="E118" s="11">
        <v>59</v>
      </c>
      <c r="F118" s="11">
        <f t="shared" si="15"/>
        <v>64.56</v>
      </c>
      <c r="G118" s="7"/>
    </row>
    <row r="119" s="4" customFormat="1" ht="35" customHeight="1" spans="1:7">
      <c r="A119" s="7">
        <v>117</v>
      </c>
      <c r="B119" s="9" t="s">
        <v>124</v>
      </c>
      <c r="C119" s="7" t="str">
        <f>"341323029"</f>
        <v>341323029</v>
      </c>
      <c r="D119" s="10">
        <v>87.6</v>
      </c>
      <c r="E119" s="11">
        <v>72</v>
      </c>
      <c r="F119" s="11">
        <f t="shared" si="15"/>
        <v>78.24</v>
      </c>
      <c r="G119" s="12"/>
    </row>
    <row r="120" s="5" customFormat="1" ht="35" customHeight="1" spans="1:7">
      <c r="A120" s="7">
        <v>118</v>
      </c>
      <c r="B120" s="9" t="s">
        <v>125</v>
      </c>
      <c r="C120" s="7" t="str">
        <f>"341323029"</f>
        <v>341323029</v>
      </c>
      <c r="D120" s="10">
        <v>77.7</v>
      </c>
      <c r="E120" s="11">
        <v>60.5</v>
      </c>
      <c r="F120" s="11">
        <f t="shared" si="15"/>
        <v>67.38</v>
      </c>
      <c r="G120" s="12"/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2020-08-24T01:03:00Z</dcterms:created>
  <dcterms:modified xsi:type="dcterms:W3CDTF">2021-07-19T02:28:32Z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