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<sst xmlns="http://schemas.openxmlformats.org/spreadsheetml/2006/main" count="6" uniqueCount="6">
  <si>
    <t>2021年度安徽省灵璧县事业单位公开招聘工作人员资格复审合格人员名单</t>
  </si>
  <si>
    <t>序号</t>
  </si>
  <si>
    <t>准考证号</t>
  </si>
  <si>
    <t>报考岗位</t>
  </si>
  <si>
    <t>笔试分数</t>
  </si>
  <si>
    <t>备注</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</si>
</sst>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2"/>
      <color rgb="FF00B0F0"/>
      <name val="宋体"/>
      <charset val="134"/>
    </font>
    <font>
      <sz val="12"/>
      <color rgb="FFFF0000"/>
      <name val="宋体"/>
      <charset val="134"/>
    </font>
    <font>
      <sz val="11"/>
      <color rgb="FF00B0F0"/>
      <name val="宋体"/>
      <charset val="134"/>
      <scheme val="minor"/>
    </font>
    <font>
      <sz val="11"/>
      <name val="宋体"/>
      <charset val="134"/>
      <scheme val="minor"/>
    </font>
    <font>
      <sz val="14"/>
      <color theme="1"/>
      <name val="宋体"/>
      <charset val="134"/>
      <scheme val="minor"/>
    </font>
    <font>
      <sz val="12"/>
      <name val="宋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5"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4" applyNumberFormat="0" applyFont="0" applyAlignment="0" applyProtection="0">
      <alignment vertical="center"/>
    </xf>
    <xf numFmtId="0" fontId="12" fillId="18"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3" applyNumberFormat="0" applyFill="0" applyAlignment="0" applyProtection="0">
      <alignment vertical="center"/>
    </xf>
    <xf numFmtId="0" fontId="9" fillId="0" borderId="3" applyNumberFormat="0" applyFill="0" applyAlignment="0" applyProtection="0">
      <alignment vertical="center"/>
    </xf>
    <xf numFmtId="0" fontId="12" fillId="17" borderId="0" applyNumberFormat="0" applyBorder="0" applyAlignment="0" applyProtection="0">
      <alignment vertical="center"/>
    </xf>
    <xf numFmtId="0" fontId="17" fillId="0" borderId="6" applyNumberFormat="0" applyFill="0" applyAlignment="0" applyProtection="0">
      <alignment vertical="center"/>
    </xf>
    <xf numFmtId="0" fontId="12" fillId="16" borderId="0" applyNumberFormat="0" applyBorder="0" applyAlignment="0" applyProtection="0">
      <alignment vertical="center"/>
    </xf>
    <xf numFmtId="0" fontId="23" fillId="6" borderId="7" applyNumberFormat="0" applyAlignment="0" applyProtection="0">
      <alignment vertical="center"/>
    </xf>
    <xf numFmtId="0" fontId="8" fillId="6" borderId="2" applyNumberFormat="0" applyAlignment="0" applyProtection="0">
      <alignment vertical="center"/>
    </xf>
    <xf numFmtId="0" fontId="24" fillId="30" borderId="8" applyNumberFormat="0" applyAlignment="0" applyProtection="0">
      <alignment vertical="center"/>
    </xf>
    <xf numFmtId="0" fontId="7" fillId="20" borderId="0" applyNumberFormat="0" applyBorder="0" applyAlignment="0" applyProtection="0">
      <alignment vertical="center"/>
    </xf>
    <xf numFmtId="0" fontId="12" fillId="25" borderId="0" applyNumberFormat="0" applyBorder="0" applyAlignment="0" applyProtection="0">
      <alignment vertical="center"/>
    </xf>
    <xf numFmtId="0" fontId="16" fillId="0" borderId="5" applyNumberFormat="0" applyFill="0" applyAlignment="0" applyProtection="0">
      <alignment vertical="center"/>
    </xf>
    <xf numFmtId="0" fontId="25" fillId="0" borderId="9" applyNumberFormat="0" applyFill="0" applyAlignment="0" applyProtection="0">
      <alignment vertical="center"/>
    </xf>
    <xf numFmtId="0" fontId="20" fillId="19" borderId="0" applyNumberFormat="0" applyBorder="0" applyAlignment="0" applyProtection="0">
      <alignment vertical="center"/>
    </xf>
    <xf numFmtId="0" fontId="13" fillId="11" borderId="0" applyNumberFormat="0" applyBorder="0" applyAlignment="0" applyProtection="0">
      <alignment vertical="center"/>
    </xf>
    <xf numFmtId="0" fontId="7" fillId="5" borderId="0" applyNumberFormat="0" applyBorder="0" applyAlignment="0" applyProtection="0">
      <alignment vertical="center"/>
    </xf>
    <xf numFmtId="0" fontId="12" fillId="24" borderId="0" applyNumberFormat="0" applyBorder="0" applyAlignment="0" applyProtection="0">
      <alignment vertical="center"/>
    </xf>
    <xf numFmtId="0" fontId="7" fillId="4"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7" fillId="28"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7" fillId="2" borderId="0" applyNumberFormat="0" applyBorder="0" applyAlignment="0" applyProtection="0">
      <alignment vertical="center"/>
    </xf>
    <xf numFmtId="0" fontId="7" fillId="27" borderId="0" applyNumberFormat="0" applyBorder="0" applyAlignment="0" applyProtection="0">
      <alignment vertical="center"/>
    </xf>
    <xf numFmtId="0" fontId="12" fillId="22" borderId="0" applyNumberFormat="0" applyBorder="0" applyAlignment="0" applyProtection="0">
      <alignment vertical="center"/>
    </xf>
    <xf numFmtId="0" fontId="7" fillId="26"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7" fillId="7" borderId="0" applyNumberFormat="0" applyBorder="0" applyAlignment="0" applyProtection="0">
      <alignment vertical="center"/>
    </xf>
    <xf numFmtId="0" fontId="12" fillId="10"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5"/>
  <sheetViews>
    <sheetView tabSelected="1" workbookViewId="0">
      <selection activeCell="I8" sqref="I8"/>
    </sheetView>
  </sheetViews>
  <sheetFormatPr defaultColWidth="9" defaultRowHeight="13.5" outlineLevelCol="5"/>
  <cols>
    <col min="1" max="1" width="10.625" customWidth="1"/>
    <col min="2" max="2" width="18" customWidth="1"/>
    <col min="3" max="3" width="24.375" customWidth="1"/>
    <col min="4" max="4" width="18" customWidth="1"/>
    <col min="5" max="5" width="12" customWidth="1"/>
    <col min="6" max="6" width="9" style="1"/>
  </cols>
  <sheetData>
    <row r="1" ht="45" customHeight="1" spans="1:5">
      <c r="A1" s="7" t="s">
        <v>0</v>
      </c>
      <c r="B1" s="7"/>
      <c r="C1" s="7"/>
      <c r="D1" s="7"/>
      <c r="E1" s="7"/>
    </row>
    <row r="2" s="1" customFormat="1" ht="29" customHeight="1" spans="1:5">
      <c r="A2" s="8" t="s">
        <v>1</v>
      </c>
      <c r="B2" s="8" t="s">
        <v>2</v>
      </c>
      <c r="C2" s="8" t="s">
        <v>3</v>
      </c>
      <c r="D2" s="8" t="s">
        <v>4</v>
      </c>
      <c r="E2" s="8" t="s">
        <v>5</v>
      </c>
    </row>
    <row r="3" s="2" customFormat="1" ht="35" customHeight="1" spans="1:6">
      <c r="A3" s="8">
        <v>1</v>
      </c>
      <c r="B3" s="8" t="str">
        <f>"2100900106"</f>
        <v>2100900106</v>
      </c>
      <c r="C3" s="8" t="str">
        <f>"2021009"</f>
        <v>2021009</v>
      </c>
      <c r="D3" s="9">
        <v>78.2</v>
      </c>
      <c r="E3" s="9"/>
      <c r="F3" s="10"/>
    </row>
    <row r="4" s="2" customFormat="1" ht="35" customHeight="1" spans="1:6">
      <c r="A4" s="8">
        <v>2</v>
      </c>
      <c r="B4" s="8" t="str">
        <f>"2100900103"</f>
        <v>2100900103</v>
      </c>
      <c r="C4" s="8" t="str">
        <f>"2021009"</f>
        <v>2021009</v>
      </c>
      <c r="D4" s="9">
        <v>69</v>
      </c>
      <c r="E4" s="9"/>
      <c r="F4" s="10"/>
    </row>
    <row r="5" s="2" customFormat="1" ht="35" customHeight="1" spans="1:6">
      <c r="A5" s="8">
        <v>3</v>
      </c>
      <c r="B5" s="8" t="str">
        <f>"2100900111"</f>
        <v>2100900111</v>
      </c>
      <c r="C5" s="8" t="str">
        <f>"2021009"</f>
        <v>2021009</v>
      </c>
      <c r="D5" s="9">
        <v>67.8</v>
      </c>
      <c r="E5" s="9"/>
      <c r="F5" s="10"/>
    </row>
    <row r="6" s="3" customFormat="1" ht="35" customHeight="1" spans="1:6">
      <c r="A6" s="8">
        <v>4</v>
      </c>
      <c r="B6" s="8" t="str">
        <f>"2101000209"</f>
        <v>2101000209</v>
      </c>
      <c r="C6" s="8" t="str">
        <f t="shared" ref="C6:C11" si="0">"2021010"</f>
        <v>2021010</v>
      </c>
      <c r="D6" s="9">
        <v>73</v>
      </c>
      <c r="E6" s="9"/>
      <c r="F6" s="11"/>
    </row>
    <row r="7" s="2" customFormat="1" ht="35" customHeight="1" spans="1:6">
      <c r="A7" s="8">
        <v>5</v>
      </c>
      <c r="B7" s="8" t="str">
        <f>"2101000201"</f>
        <v>2101000201</v>
      </c>
      <c r="C7" s="8" t="str">
        <f t="shared" si="0"/>
        <v>2021010</v>
      </c>
      <c r="D7" s="9">
        <v>65.4</v>
      </c>
      <c r="E7" s="9"/>
      <c r="F7" s="10"/>
    </row>
    <row r="8" s="2" customFormat="1" ht="35" customHeight="1" spans="1:6">
      <c r="A8" s="8">
        <v>6</v>
      </c>
      <c r="B8" s="8" t="str">
        <f>"2101000211"</f>
        <v>2101000211</v>
      </c>
      <c r="C8" s="8" t="str">
        <f t="shared" si="0"/>
        <v>2021010</v>
      </c>
      <c r="D8" s="9">
        <v>64.8</v>
      </c>
      <c r="E8" s="9"/>
      <c r="F8" s="10"/>
    </row>
    <row r="9" s="3" customFormat="1" ht="35" customHeight="1" spans="1:6">
      <c r="A9" s="8">
        <v>7</v>
      </c>
      <c r="B9" s="8" t="str">
        <f>"2101000206"</f>
        <v>2101000206</v>
      </c>
      <c r="C9" s="8" t="str">
        <f t="shared" si="0"/>
        <v>2021010</v>
      </c>
      <c r="D9" s="9">
        <v>64.7</v>
      </c>
      <c r="E9" s="9"/>
      <c r="F9" s="11"/>
    </row>
    <row r="10" s="3" customFormat="1" ht="35" customHeight="1" spans="1:6">
      <c r="A10" s="8">
        <v>8</v>
      </c>
      <c r="B10" s="8" t="str">
        <f>"2101000207"</f>
        <v>2101000207</v>
      </c>
      <c r="C10" s="8" t="str">
        <f t="shared" si="0"/>
        <v>2021010</v>
      </c>
      <c r="D10" s="9">
        <v>64.1</v>
      </c>
      <c r="E10" s="9"/>
      <c r="F10" s="11"/>
    </row>
    <row r="11" s="2" customFormat="1" ht="35" customHeight="1" spans="1:6">
      <c r="A11" s="8">
        <v>9</v>
      </c>
      <c r="B11" s="8" t="str">
        <f>"2101000204"</f>
        <v>2101000204</v>
      </c>
      <c r="C11" s="8" t="str">
        <f t="shared" si="0"/>
        <v>2021010</v>
      </c>
      <c r="D11" s="9">
        <v>63.8</v>
      </c>
      <c r="E11" s="9"/>
      <c r="F11" s="10"/>
    </row>
    <row r="12" s="2" customFormat="1" ht="35" customHeight="1" spans="1:6">
      <c r="A12" s="8">
        <v>10</v>
      </c>
      <c r="B12" s="8" t="str">
        <f>"2101100306"</f>
        <v>2101100306</v>
      </c>
      <c r="C12" s="8" t="str">
        <f t="shared" ref="C12:C15" si="1">"2021011"</f>
        <v>2021011</v>
      </c>
      <c r="D12" s="9">
        <v>75.4</v>
      </c>
      <c r="E12" s="9"/>
      <c r="F12" s="10"/>
    </row>
    <row r="13" s="2" customFormat="1" ht="35" customHeight="1" spans="1:6">
      <c r="A13" s="8">
        <v>11</v>
      </c>
      <c r="B13" s="8" t="str">
        <f>"2101100316"</f>
        <v>2101100316</v>
      </c>
      <c r="C13" s="8" t="str">
        <f t="shared" si="1"/>
        <v>2021011</v>
      </c>
      <c r="D13" s="9">
        <v>74.9</v>
      </c>
      <c r="E13" s="9"/>
      <c r="F13" s="10"/>
    </row>
    <row r="14" s="3" customFormat="1" ht="35" customHeight="1" spans="1:6">
      <c r="A14" s="8">
        <v>12</v>
      </c>
      <c r="B14" s="8" t="str">
        <f>"2101100315"</f>
        <v>2101100315</v>
      </c>
      <c r="C14" s="8" t="str">
        <f t="shared" si="1"/>
        <v>2021011</v>
      </c>
      <c r="D14" s="9">
        <v>71.3</v>
      </c>
      <c r="E14" s="9"/>
      <c r="F14" s="11"/>
    </row>
    <row r="15" s="4" customFormat="1" ht="35" customHeight="1" spans="1:6">
      <c r="A15" s="8">
        <v>13</v>
      </c>
      <c r="B15" s="8" t="str">
        <f>"2101100317"</f>
        <v>2101100317</v>
      </c>
      <c r="C15" s="8" t="str">
        <f t="shared" si="1"/>
        <v>2021011</v>
      </c>
      <c r="D15" s="9">
        <v>71.3</v>
      </c>
      <c r="E15" s="9"/>
      <c r="F15" s="12"/>
    </row>
    <row r="16" ht="35" customHeight="1" spans="1:5">
      <c r="A16" s="8">
        <v>14</v>
      </c>
      <c r="B16" s="8" t="str">
        <f>"2101200516"</f>
        <v>2101200516</v>
      </c>
      <c r="C16" s="8" t="str">
        <f t="shared" ref="C16:C27" si="2">"2021012"</f>
        <v>2021012</v>
      </c>
      <c r="D16" s="9">
        <v>76.6</v>
      </c>
      <c r="E16" s="9"/>
    </row>
    <row r="17" ht="35" customHeight="1" spans="1:5">
      <c r="A17" s="8">
        <v>15</v>
      </c>
      <c r="B17" s="8" t="str">
        <f>"2101200415"</f>
        <v>2101200415</v>
      </c>
      <c r="C17" s="8" t="str">
        <f t="shared" si="2"/>
        <v>2021012</v>
      </c>
      <c r="D17" s="9">
        <v>75</v>
      </c>
      <c r="E17" s="9"/>
    </row>
    <row r="18" ht="35" customHeight="1" spans="1:5">
      <c r="A18" s="8">
        <v>16</v>
      </c>
      <c r="B18" s="8" t="str">
        <f>"2101200514"</f>
        <v>2101200514</v>
      </c>
      <c r="C18" s="8" t="str">
        <f t="shared" si="2"/>
        <v>2021012</v>
      </c>
      <c r="D18" s="9">
        <v>73.7</v>
      </c>
      <c r="E18" s="9"/>
    </row>
    <row r="19" ht="35" customHeight="1" spans="1:5">
      <c r="A19" s="8">
        <v>17</v>
      </c>
      <c r="B19" s="8" t="str">
        <f>"2101200517"</f>
        <v>2101200517</v>
      </c>
      <c r="C19" s="8" t="str">
        <f t="shared" si="2"/>
        <v>2021012</v>
      </c>
      <c r="D19" s="9">
        <v>73.6</v>
      </c>
      <c r="E19" s="9"/>
    </row>
    <row r="20" ht="35" customHeight="1" spans="1:5">
      <c r="A20" s="8">
        <v>18</v>
      </c>
      <c r="B20" s="8" t="str">
        <f>"2101200515"</f>
        <v>2101200515</v>
      </c>
      <c r="C20" s="8" t="str">
        <f t="shared" si="2"/>
        <v>2021012</v>
      </c>
      <c r="D20" s="9">
        <v>72.5</v>
      </c>
      <c r="E20" s="9"/>
    </row>
    <row r="21" ht="35" customHeight="1" spans="1:5">
      <c r="A21" s="8">
        <v>19</v>
      </c>
      <c r="B21" s="8" t="str">
        <f>"2101200411"</f>
        <v>2101200411</v>
      </c>
      <c r="C21" s="8" t="str">
        <f t="shared" si="2"/>
        <v>2021012</v>
      </c>
      <c r="D21" s="9">
        <v>69.9</v>
      </c>
      <c r="E21" s="9"/>
    </row>
    <row r="22" ht="35" customHeight="1" spans="1:5">
      <c r="A22" s="8">
        <v>20</v>
      </c>
      <c r="B22" s="8" t="str">
        <f>"2101200420"</f>
        <v>2101200420</v>
      </c>
      <c r="C22" s="8" t="str">
        <f t="shared" si="2"/>
        <v>2021012</v>
      </c>
      <c r="D22" s="9">
        <v>69.1</v>
      </c>
      <c r="E22" s="9"/>
    </row>
    <row r="23" ht="35" customHeight="1" spans="1:5">
      <c r="A23" s="8">
        <v>21</v>
      </c>
      <c r="B23" s="8" t="str">
        <f>"2101200326"</f>
        <v>2101200326</v>
      </c>
      <c r="C23" s="8" t="str">
        <f t="shared" ref="C23:C25" si="3">"2021012"</f>
        <v>2021012</v>
      </c>
      <c r="D23" s="9">
        <v>68.9</v>
      </c>
      <c r="E23" s="9"/>
    </row>
    <row r="24" ht="35" customHeight="1" spans="1:5">
      <c r="A24" s="8">
        <v>22</v>
      </c>
      <c r="B24" s="8" t="str">
        <f>"2101200417"</f>
        <v>2101200417</v>
      </c>
      <c r="C24" s="8" t="str">
        <f t="shared" si="3"/>
        <v>2021012</v>
      </c>
      <c r="D24" s="9">
        <v>66.6</v>
      </c>
      <c r="E24" s="9"/>
    </row>
    <row r="25" s="5" customFormat="1" ht="35" customHeight="1" spans="1:6">
      <c r="A25" s="8">
        <v>23</v>
      </c>
      <c r="B25" s="8" t="str">
        <f>"2101200508"</f>
        <v>2101200508</v>
      </c>
      <c r="C25" s="8" t="str">
        <f t="shared" si="3"/>
        <v>2021012</v>
      </c>
      <c r="D25" s="9">
        <v>66.1</v>
      </c>
      <c r="E25" s="9"/>
      <c r="F25" s="13"/>
    </row>
    <row r="26" ht="35" customHeight="1" spans="1:5">
      <c r="A26" s="8">
        <v>24</v>
      </c>
      <c r="B26" s="8" t="str">
        <f>"2101300526"</f>
        <v>2101300526</v>
      </c>
      <c r="C26" s="8" t="str">
        <f t="shared" ref="C26:C31" si="4">"2021013"</f>
        <v>2021013</v>
      </c>
      <c r="D26" s="9">
        <v>73.2</v>
      </c>
      <c r="E26" s="9"/>
    </row>
    <row r="27" ht="35" customHeight="1" spans="1:5">
      <c r="A27" s="8">
        <v>25</v>
      </c>
      <c r="B27" s="8" t="str">
        <f>"2101300518"</f>
        <v>2101300518</v>
      </c>
      <c r="C27" s="8" t="str">
        <f t="shared" si="4"/>
        <v>2021013</v>
      </c>
      <c r="D27" s="9">
        <v>72.6</v>
      </c>
      <c r="E27" s="9"/>
    </row>
    <row r="28" ht="35" customHeight="1" spans="1:5">
      <c r="A28" s="8">
        <v>26</v>
      </c>
      <c r="B28" s="8" t="str">
        <f>"2101300530"</f>
        <v>2101300530</v>
      </c>
      <c r="C28" s="8" t="str">
        <f t="shared" si="4"/>
        <v>2021013</v>
      </c>
      <c r="D28" s="9">
        <v>71.4</v>
      </c>
      <c r="E28" s="9"/>
    </row>
    <row r="29" s="6" customFormat="1" ht="35" customHeight="1" spans="1:6">
      <c r="A29" s="8">
        <v>27</v>
      </c>
      <c r="B29" s="8" t="str">
        <f>"2101300602"</f>
        <v>2101300602</v>
      </c>
      <c r="C29" s="8" t="str">
        <f t="shared" si="4"/>
        <v>2021013</v>
      </c>
      <c r="D29" s="9">
        <v>69.7</v>
      </c>
      <c r="E29" s="9"/>
      <c r="F29" s="14"/>
    </row>
    <row r="30" ht="35" customHeight="1" spans="1:5">
      <c r="A30" s="8">
        <v>28</v>
      </c>
      <c r="B30" s="8" t="str">
        <f>"2101300527"</f>
        <v>2101300527</v>
      </c>
      <c r="C30" s="8" t="str">
        <f t="shared" si="4"/>
        <v>2021013</v>
      </c>
      <c r="D30" s="9">
        <v>69.1</v>
      </c>
      <c r="E30" s="9"/>
    </row>
    <row r="31" ht="35" customHeight="1" spans="1:5">
      <c r="A31" s="8">
        <v>29</v>
      </c>
      <c r="B31" s="8" t="str">
        <f>"2101300523"</f>
        <v>2101300523</v>
      </c>
      <c r="C31" s="8" t="str">
        <f t="shared" si="4"/>
        <v>2021013</v>
      </c>
      <c r="D31" s="9">
        <v>66.1</v>
      </c>
      <c r="E31" s="9"/>
    </row>
    <row r="32" ht="35" customHeight="1" spans="1:5">
      <c r="A32" s="8">
        <v>30</v>
      </c>
      <c r="B32" s="8" t="str">
        <f>"2101400614"</f>
        <v>2101400614</v>
      </c>
      <c r="C32" s="8" t="str">
        <f t="shared" ref="C32:C34" si="5">"2021014"</f>
        <v>2021014</v>
      </c>
      <c r="D32" s="9">
        <v>71.2</v>
      </c>
      <c r="E32" s="9"/>
    </row>
    <row r="33" ht="35" customHeight="1" spans="1:5">
      <c r="A33" s="8">
        <v>31</v>
      </c>
      <c r="B33" s="8" t="str">
        <f>"2101400618"</f>
        <v>2101400618</v>
      </c>
      <c r="C33" s="8" t="str">
        <f t="shared" si="5"/>
        <v>2021014</v>
      </c>
      <c r="D33" s="9">
        <v>69.7</v>
      </c>
      <c r="E33" s="9"/>
    </row>
    <row r="34" ht="35" customHeight="1" spans="1:5">
      <c r="A34" s="8">
        <v>32</v>
      </c>
      <c r="B34" s="8" t="str">
        <f>"2101400615"</f>
        <v>2101400615</v>
      </c>
      <c r="C34" s="8" t="str">
        <f t="shared" si="5"/>
        <v>2021014</v>
      </c>
      <c r="D34" s="9">
        <v>69.4</v>
      </c>
      <c r="E34" s="9"/>
    </row>
    <row r="35" ht="35" customHeight="1" spans="1:5">
      <c r="A35" s="8">
        <v>33</v>
      </c>
      <c r="B35" s="8" t="str">
        <f>"2101500801"</f>
        <v>2101500801</v>
      </c>
      <c r="C35" s="8" t="str">
        <f t="shared" ref="C35:C37" si="6">"2021015"</f>
        <v>2021015</v>
      </c>
      <c r="D35" s="9">
        <v>69.7</v>
      </c>
      <c r="E35" s="9"/>
    </row>
    <row r="36" ht="35" customHeight="1" spans="1:5">
      <c r="A36" s="8">
        <v>34</v>
      </c>
      <c r="B36" s="8" t="str">
        <f>"2101500708"</f>
        <v>2101500708</v>
      </c>
      <c r="C36" s="8" t="str">
        <f t="shared" si="6"/>
        <v>2021015</v>
      </c>
      <c r="D36" s="9">
        <v>69.6</v>
      </c>
      <c r="E36" s="9"/>
    </row>
    <row r="37" ht="35" customHeight="1" spans="1:5">
      <c r="A37" s="8">
        <v>35</v>
      </c>
      <c r="B37" s="8" t="str">
        <f>"2101500724"</f>
        <v>2101500724</v>
      </c>
      <c r="C37" s="8" t="str">
        <f t="shared" si="6"/>
        <v>2021015</v>
      </c>
      <c r="D37" s="9">
        <v>66</v>
      </c>
      <c r="E37" s="9"/>
    </row>
    <row r="38" ht="35" customHeight="1" spans="1:5">
      <c r="A38" s="8">
        <v>36</v>
      </c>
      <c r="B38" s="8" t="str">
        <f>"2101600914"</f>
        <v>2101600914</v>
      </c>
      <c r="C38" s="8" t="str">
        <f t="shared" ref="C38:C40" si="7">"2021016"</f>
        <v>2021016</v>
      </c>
      <c r="D38" s="9">
        <v>74.3</v>
      </c>
      <c r="E38" s="9"/>
    </row>
    <row r="39" ht="35" customHeight="1" spans="1:5">
      <c r="A39" s="8">
        <v>37</v>
      </c>
      <c r="B39" s="8" t="str">
        <f>"2101601825"</f>
        <v>2101601825</v>
      </c>
      <c r="C39" s="8" t="str">
        <f t="shared" si="7"/>
        <v>2021016</v>
      </c>
      <c r="D39" s="9">
        <v>73.6</v>
      </c>
      <c r="E39" s="9"/>
    </row>
    <row r="40" ht="35" customHeight="1" spans="1:5">
      <c r="A40" s="8">
        <v>38</v>
      </c>
      <c r="B40" s="8" t="str">
        <f>"2101601827"</f>
        <v>2101601827</v>
      </c>
      <c r="C40" s="8" t="str">
        <f t="shared" si="7"/>
        <v>2021016</v>
      </c>
      <c r="D40" s="9">
        <v>73.3</v>
      </c>
      <c r="E40" s="9"/>
    </row>
    <row r="41" ht="35" customHeight="1" spans="1:5">
      <c r="A41" s="8">
        <v>39</v>
      </c>
      <c r="B41" s="8" t="str">
        <f>"2101702429"</f>
        <v>2101702429</v>
      </c>
      <c r="C41" s="8" t="str">
        <f t="shared" ref="C41:C43" si="8">"2021017"</f>
        <v>2021017</v>
      </c>
      <c r="D41" s="9">
        <v>79.7</v>
      </c>
      <c r="E41" s="9"/>
    </row>
    <row r="42" ht="35" customHeight="1" spans="1:5">
      <c r="A42" s="8">
        <v>40</v>
      </c>
      <c r="B42" s="8" t="str">
        <f>"2101702427"</f>
        <v>2101702427</v>
      </c>
      <c r="C42" s="8" t="str">
        <f t="shared" si="8"/>
        <v>2021017</v>
      </c>
      <c r="D42" s="9">
        <v>76.5</v>
      </c>
      <c r="E42" s="9"/>
    </row>
    <row r="43" ht="35" customHeight="1" spans="1:5">
      <c r="A43" s="8">
        <v>41</v>
      </c>
      <c r="B43" s="8" t="str">
        <f>"2101702604"</f>
        <v>2101702604</v>
      </c>
      <c r="C43" s="8" t="str">
        <f t="shared" si="8"/>
        <v>2021017</v>
      </c>
      <c r="D43" s="9">
        <v>76</v>
      </c>
      <c r="E43" s="9"/>
    </row>
    <row r="44" ht="35" customHeight="1" spans="1:5">
      <c r="A44" s="8">
        <v>42</v>
      </c>
      <c r="B44" s="8" t="str">
        <f>"2101802902"</f>
        <v>2101802902</v>
      </c>
      <c r="C44" s="8" t="str">
        <f t="shared" ref="C44:C47" si="9">"2021018"</f>
        <v>2021018</v>
      </c>
      <c r="D44" s="9">
        <v>63.5</v>
      </c>
      <c r="E44" s="9"/>
    </row>
    <row r="45" ht="35" customHeight="1" spans="1:5">
      <c r="A45" s="8">
        <v>43</v>
      </c>
      <c r="B45" s="8" t="str">
        <f>"2101802904"</f>
        <v>2101802904</v>
      </c>
      <c r="C45" s="8" t="str">
        <f t="shared" si="9"/>
        <v>2021018</v>
      </c>
      <c r="D45" s="9">
        <v>58.3</v>
      </c>
      <c r="E45" s="9"/>
    </row>
    <row r="46" ht="35" customHeight="1" spans="1:5">
      <c r="A46" s="8">
        <v>44</v>
      </c>
      <c r="B46" s="8" t="str">
        <f>"2101802905"</f>
        <v>2101802905</v>
      </c>
      <c r="C46" s="8" t="str">
        <f t="shared" si="9"/>
        <v>2021018</v>
      </c>
      <c r="D46" s="9">
        <v>56.9</v>
      </c>
      <c r="E46" s="9"/>
    </row>
    <row r="47" ht="35" customHeight="1" spans="1:5">
      <c r="A47" s="8">
        <v>45</v>
      </c>
      <c r="B47" s="8" t="str">
        <f>"2101802908"</f>
        <v>2101802908</v>
      </c>
      <c r="C47" s="8" t="str">
        <f t="shared" si="9"/>
        <v>2021018</v>
      </c>
      <c r="D47" s="9">
        <v>56.9</v>
      </c>
      <c r="E47" s="9"/>
    </row>
    <row r="48" ht="35" customHeight="1" spans="1:5">
      <c r="A48" s="8">
        <v>46</v>
      </c>
      <c r="B48" s="8" t="str">
        <f>"2101903006"</f>
        <v>2101903006</v>
      </c>
      <c r="C48" s="8" t="str">
        <f t="shared" ref="C48:C53" si="10">"2021019"</f>
        <v>2021019</v>
      </c>
      <c r="D48" s="9">
        <v>69.1</v>
      </c>
      <c r="E48" s="9"/>
    </row>
    <row r="49" ht="35" customHeight="1" spans="1:5">
      <c r="A49" s="8">
        <v>47</v>
      </c>
      <c r="B49" s="8" t="str">
        <f>"2101903010"</f>
        <v>2101903010</v>
      </c>
      <c r="C49" s="8" t="str">
        <f t="shared" si="10"/>
        <v>2021019</v>
      </c>
      <c r="D49" s="9">
        <v>67.9</v>
      </c>
      <c r="E49" s="9"/>
    </row>
    <row r="50" ht="35" customHeight="1" spans="1:5">
      <c r="A50" s="8">
        <v>48</v>
      </c>
      <c r="B50" s="8" t="str">
        <f>"2101902912"</f>
        <v>2101902912</v>
      </c>
      <c r="C50" s="8" t="str">
        <f t="shared" si="10"/>
        <v>2021019</v>
      </c>
      <c r="D50" s="9">
        <v>67.7</v>
      </c>
      <c r="E50" s="9"/>
    </row>
    <row r="51" ht="35" customHeight="1" spans="1:5">
      <c r="A51" s="8">
        <v>49</v>
      </c>
      <c r="B51" s="8" t="str">
        <f>"2101902923"</f>
        <v>2101902923</v>
      </c>
      <c r="C51" s="8" t="str">
        <f t="shared" si="10"/>
        <v>2021019</v>
      </c>
      <c r="D51" s="9">
        <v>67.5</v>
      </c>
      <c r="E51" s="9"/>
    </row>
    <row r="52" ht="35" customHeight="1" spans="1:5">
      <c r="A52" s="8">
        <v>50</v>
      </c>
      <c r="B52" s="8" t="str">
        <f>"2101903020"</f>
        <v>2101903020</v>
      </c>
      <c r="C52" s="8" t="str">
        <f t="shared" si="10"/>
        <v>2021019</v>
      </c>
      <c r="D52" s="9">
        <v>66.3</v>
      </c>
      <c r="E52" s="9"/>
    </row>
    <row r="53" ht="35" customHeight="1" spans="1:5">
      <c r="A53" s="8">
        <v>51</v>
      </c>
      <c r="B53" s="8" t="str">
        <f>"2101902915"</f>
        <v>2101902915</v>
      </c>
      <c r="C53" s="8" t="str">
        <f t="shared" si="10"/>
        <v>2021019</v>
      </c>
      <c r="D53" s="9">
        <v>66</v>
      </c>
      <c r="E53" s="9"/>
    </row>
    <row r="54" ht="35" customHeight="1" spans="1:5">
      <c r="A54" s="8">
        <v>52</v>
      </c>
      <c r="B54" s="8" t="str">
        <f>"2102003504"</f>
        <v>2102003504</v>
      </c>
      <c r="C54" s="8" t="str">
        <f t="shared" ref="C54:C56" si="11">"2021020"</f>
        <v>2021020</v>
      </c>
      <c r="D54" s="9">
        <v>75.2</v>
      </c>
      <c r="E54" s="9"/>
    </row>
    <row r="55" ht="35" customHeight="1" spans="1:5">
      <c r="A55" s="8">
        <v>53</v>
      </c>
      <c r="B55" s="8" t="str">
        <f>"2102003502"</f>
        <v>2102003502</v>
      </c>
      <c r="C55" s="8" t="str">
        <f t="shared" si="11"/>
        <v>2021020</v>
      </c>
      <c r="D55" s="9">
        <v>74.7</v>
      </c>
      <c r="E55" s="9"/>
    </row>
    <row r="56" ht="35" customHeight="1" spans="1:5">
      <c r="A56" s="8">
        <v>54</v>
      </c>
      <c r="B56" s="8" t="str">
        <f>"2102003316"</f>
        <v>2102003316</v>
      </c>
      <c r="C56" s="8" t="str">
        <f t="shared" si="11"/>
        <v>2021020</v>
      </c>
      <c r="D56" s="9">
        <v>74.5</v>
      </c>
      <c r="E56" s="9"/>
    </row>
    <row r="57" ht="35" customHeight="1" spans="1:5">
      <c r="A57" s="8">
        <v>55</v>
      </c>
      <c r="B57" s="8" t="str">
        <f>"2102103701"</f>
        <v>2102103701</v>
      </c>
      <c r="C57" s="8" t="str">
        <f t="shared" ref="C57:C59" si="12">"2021021"</f>
        <v>2021021</v>
      </c>
      <c r="D57" s="9">
        <v>77</v>
      </c>
      <c r="E57" s="9"/>
    </row>
    <row r="58" ht="35" customHeight="1" spans="1:5">
      <c r="A58" s="8">
        <v>56</v>
      </c>
      <c r="B58" s="8" t="str">
        <f>"2102103628"</f>
        <v>2102103628</v>
      </c>
      <c r="C58" s="8" t="str">
        <f t="shared" si="12"/>
        <v>2021021</v>
      </c>
      <c r="D58" s="9">
        <v>68.4</v>
      </c>
      <c r="E58" s="9"/>
    </row>
    <row r="59" s="5" customFormat="1" ht="35" customHeight="1" spans="1:6">
      <c r="A59" s="8">
        <v>57</v>
      </c>
      <c r="B59" s="8" t="str">
        <f>"2102103618"</f>
        <v>2102103618</v>
      </c>
      <c r="C59" s="8" t="str">
        <f t="shared" si="12"/>
        <v>2021021</v>
      </c>
      <c r="D59" s="9">
        <v>67.5</v>
      </c>
      <c r="E59" s="9"/>
      <c r="F59" s="13"/>
    </row>
    <row r="60" ht="35" customHeight="1" spans="1:5">
      <c r="A60" s="8">
        <v>58</v>
      </c>
      <c r="B60" s="8" t="str">
        <f>"2102203721"</f>
        <v>2102203721</v>
      </c>
      <c r="C60" s="8" t="str">
        <f t="shared" ref="C60:C62" si="13">"2021022"</f>
        <v>2021022</v>
      </c>
      <c r="D60" s="9">
        <v>78.1</v>
      </c>
      <c r="E60" s="9"/>
    </row>
    <row r="61" ht="35" customHeight="1" spans="1:5">
      <c r="A61" s="8">
        <v>59</v>
      </c>
      <c r="B61" s="8" t="str">
        <f>"2102203719"</f>
        <v>2102203719</v>
      </c>
      <c r="C61" s="8" t="str">
        <f t="shared" si="13"/>
        <v>2021022</v>
      </c>
      <c r="D61" s="9">
        <v>73.9</v>
      </c>
      <c r="E61" s="9"/>
    </row>
    <row r="62" ht="35" customHeight="1" spans="1:5">
      <c r="A62" s="8">
        <v>60</v>
      </c>
      <c r="B62" s="8" t="str">
        <f>"2102203717"</f>
        <v>2102203717</v>
      </c>
      <c r="C62" s="8" t="str">
        <f t="shared" si="13"/>
        <v>2021022</v>
      </c>
      <c r="D62" s="9">
        <v>73.1</v>
      </c>
      <c r="E62" s="9"/>
    </row>
    <row r="63" ht="35" customHeight="1" spans="1:5">
      <c r="A63" s="8">
        <v>61</v>
      </c>
      <c r="B63" s="8" t="str">
        <f>"2102404003"</f>
        <v>2102404003</v>
      </c>
      <c r="C63" s="8" t="str">
        <f t="shared" ref="C63:C65" si="14">"2021024"</f>
        <v>2021024</v>
      </c>
      <c r="D63" s="9">
        <v>67.8</v>
      </c>
      <c r="E63" s="9"/>
    </row>
    <row r="64" ht="35" customHeight="1" spans="1:5">
      <c r="A64" s="8">
        <v>62</v>
      </c>
      <c r="B64" s="8" t="str">
        <f>"2102403923"</f>
        <v>2102403923</v>
      </c>
      <c r="C64" s="8" t="str">
        <f t="shared" si="14"/>
        <v>2021024</v>
      </c>
      <c r="D64" s="9">
        <v>60.2</v>
      </c>
      <c r="E64" s="9"/>
    </row>
    <row r="65" ht="35" customHeight="1" spans="1:5">
      <c r="A65" s="8">
        <v>63</v>
      </c>
      <c r="B65" s="8" t="str">
        <f>"2102403918"</f>
        <v>2102403918</v>
      </c>
      <c r="C65" s="8" t="str">
        <f t="shared" si="14"/>
        <v>2021024</v>
      </c>
      <c r="D65" s="9">
        <v>58.3</v>
      </c>
      <c r="E65" s="9"/>
    </row>
    <row r="66" ht="35" customHeight="1" spans="1:5">
      <c r="A66" s="8">
        <v>64</v>
      </c>
      <c r="B66" s="8" t="str">
        <f>"2102504008"</f>
        <v>2102504008</v>
      </c>
      <c r="C66" s="8" t="str">
        <f t="shared" ref="C66:C68" si="15">"2021025"</f>
        <v>2021025</v>
      </c>
      <c r="D66" s="9">
        <v>72.3</v>
      </c>
      <c r="E66" s="9"/>
    </row>
    <row r="67" ht="35" customHeight="1" spans="1:5">
      <c r="A67" s="8">
        <v>65</v>
      </c>
      <c r="B67" s="8" t="str">
        <f>"2102504114"</f>
        <v>2102504114</v>
      </c>
      <c r="C67" s="8" t="str">
        <f t="shared" si="15"/>
        <v>2021025</v>
      </c>
      <c r="D67" s="9">
        <v>71.9</v>
      </c>
      <c r="E67" s="9"/>
    </row>
    <row r="68" ht="35" customHeight="1" spans="1:5">
      <c r="A68" s="8">
        <v>66</v>
      </c>
      <c r="B68" s="8" t="str">
        <f>"2102504227"</f>
        <v>2102504227</v>
      </c>
      <c r="C68" s="8" t="str">
        <f t="shared" si="15"/>
        <v>2021025</v>
      </c>
      <c r="D68" s="9">
        <v>71.2</v>
      </c>
      <c r="E68" s="9"/>
    </row>
    <row r="69" ht="35" customHeight="1" spans="1:5">
      <c r="A69" s="8">
        <v>67</v>
      </c>
      <c r="B69" s="8" t="str">
        <f>"2102605320"</f>
        <v>2102605320</v>
      </c>
      <c r="C69" s="8" t="str">
        <f t="shared" ref="C69:C80" si="16">"2021026"</f>
        <v>2021026</v>
      </c>
      <c r="D69" s="9">
        <v>72.9</v>
      </c>
      <c r="E69" s="9"/>
    </row>
    <row r="70" ht="35" customHeight="1" spans="1:5">
      <c r="A70" s="8">
        <v>68</v>
      </c>
      <c r="B70" s="8" t="str">
        <f>"2102605017"</f>
        <v>2102605017</v>
      </c>
      <c r="C70" s="8" t="str">
        <f t="shared" si="16"/>
        <v>2021026</v>
      </c>
      <c r="D70" s="9">
        <v>72.3</v>
      </c>
      <c r="E70" s="9"/>
    </row>
    <row r="71" ht="35" customHeight="1" spans="1:5">
      <c r="A71" s="8">
        <v>69</v>
      </c>
      <c r="B71" s="8" t="str">
        <f>"2102604817"</f>
        <v>2102604817</v>
      </c>
      <c r="C71" s="8" t="str">
        <f t="shared" si="16"/>
        <v>2021026</v>
      </c>
      <c r="D71" s="9">
        <v>71.8</v>
      </c>
      <c r="E71" s="9"/>
    </row>
    <row r="72" ht="35" customHeight="1" spans="1:5">
      <c r="A72" s="8">
        <v>70</v>
      </c>
      <c r="B72" s="8" t="str">
        <f>"2102605408"</f>
        <v>2102605408</v>
      </c>
      <c r="C72" s="8" t="str">
        <f t="shared" si="16"/>
        <v>2021026</v>
      </c>
      <c r="D72" s="9">
        <v>71.5</v>
      </c>
      <c r="E72" s="9"/>
    </row>
    <row r="73" ht="35" customHeight="1" spans="1:5">
      <c r="A73" s="8">
        <v>71</v>
      </c>
      <c r="B73" s="8" t="str">
        <f>"2102604513"</f>
        <v>2102604513</v>
      </c>
      <c r="C73" s="8" t="str">
        <f t="shared" si="16"/>
        <v>2021026</v>
      </c>
      <c r="D73" s="9">
        <v>71.1</v>
      </c>
      <c r="E73" s="9"/>
    </row>
    <row r="74" ht="35" customHeight="1" spans="1:5">
      <c r="A74" s="8">
        <v>72</v>
      </c>
      <c r="B74" s="8" t="str">
        <f>"2102605023"</f>
        <v>2102605023</v>
      </c>
      <c r="C74" s="8" t="str">
        <f t="shared" si="16"/>
        <v>2021026</v>
      </c>
      <c r="D74" s="9">
        <v>71</v>
      </c>
      <c r="E74" s="9"/>
    </row>
    <row r="75" ht="35" customHeight="1" spans="1:5">
      <c r="A75" s="8">
        <v>73</v>
      </c>
      <c r="B75" s="8" t="str">
        <f>"2102605212"</f>
        <v>2102605212</v>
      </c>
      <c r="C75" s="8" t="str">
        <f t="shared" si="16"/>
        <v>2021026</v>
      </c>
      <c r="D75" s="9">
        <v>70.8</v>
      </c>
      <c r="E75" s="9"/>
    </row>
    <row r="76" ht="35" customHeight="1" spans="1:5">
      <c r="A76" s="8">
        <v>74</v>
      </c>
      <c r="B76" s="8" t="str">
        <f>"2102604503"</f>
        <v>2102604503</v>
      </c>
      <c r="C76" s="8" t="str">
        <f t="shared" si="16"/>
        <v>2021026</v>
      </c>
      <c r="D76" s="9">
        <v>70.7</v>
      </c>
      <c r="E76" s="9"/>
    </row>
    <row r="77" ht="35" customHeight="1" spans="1:5">
      <c r="A77" s="8">
        <v>75</v>
      </c>
      <c r="B77" s="8" t="str">
        <f>"2102604623"</f>
        <v>2102604623</v>
      </c>
      <c r="C77" s="8" t="str">
        <f t="shared" si="16"/>
        <v>2021026</v>
      </c>
      <c r="D77" s="9">
        <v>70.7</v>
      </c>
      <c r="E77" s="9"/>
    </row>
    <row r="78" ht="35" customHeight="1" spans="1:5">
      <c r="A78" s="8">
        <v>76</v>
      </c>
      <c r="B78" s="8" t="str">
        <f>"2102604913"</f>
        <v>2102604913</v>
      </c>
      <c r="C78" s="8" t="str">
        <f t="shared" si="16"/>
        <v>2021026</v>
      </c>
      <c r="D78" s="9">
        <v>70.5</v>
      </c>
      <c r="E78" s="9"/>
    </row>
    <row r="79" ht="35" customHeight="1" spans="1:5">
      <c r="A79" s="8">
        <v>77</v>
      </c>
      <c r="B79" s="8" t="str">
        <f>"2102604815"</f>
        <v>2102604815</v>
      </c>
      <c r="C79" s="8" t="str">
        <f t="shared" si="16"/>
        <v>2021026</v>
      </c>
      <c r="D79" s="9">
        <v>70.3</v>
      </c>
      <c r="E79" s="9"/>
    </row>
    <row r="80" ht="35" customHeight="1" spans="1:5">
      <c r="A80" s="8">
        <v>78</v>
      </c>
      <c r="B80" s="8" t="str">
        <f>"2102605516"</f>
        <v>2102605516</v>
      </c>
      <c r="C80" s="8" t="str">
        <f t="shared" si="16"/>
        <v>2021026</v>
      </c>
      <c r="D80" s="9">
        <v>70</v>
      </c>
      <c r="E80" s="9"/>
    </row>
    <row r="81" ht="35" customHeight="1" spans="1:5">
      <c r="A81" s="8">
        <v>79</v>
      </c>
      <c r="B81" s="8" t="str">
        <f>"2102706104"</f>
        <v>2102706104</v>
      </c>
      <c r="C81" s="8" t="str">
        <f t="shared" ref="C81:C83" si="17">"2021027"</f>
        <v>2021027</v>
      </c>
      <c r="D81" s="9">
        <v>75.9</v>
      </c>
      <c r="E81" s="9"/>
    </row>
    <row r="82" ht="35" customHeight="1" spans="1:5">
      <c r="A82" s="8">
        <v>80</v>
      </c>
      <c r="B82" s="8" t="str">
        <f>"2102705528"</f>
        <v>2102705528</v>
      </c>
      <c r="C82" s="8" t="str">
        <f t="shared" si="17"/>
        <v>2021027</v>
      </c>
      <c r="D82" s="9">
        <v>75.8</v>
      </c>
      <c r="E82" s="9"/>
    </row>
    <row r="83" ht="35" customHeight="1" spans="1:5">
      <c r="A83" s="8">
        <v>81</v>
      </c>
      <c r="B83" s="8" t="str">
        <f>"2102705629"</f>
        <v>2102705629</v>
      </c>
      <c r="C83" s="8" t="str">
        <f t="shared" si="17"/>
        <v>2021027</v>
      </c>
      <c r="D83" s="9">
        <v>75.8</v>
      </c>
      <c r="E83" s="9"/>
    </row>
    <row r="84" ht="35" customHeight="1" spans="1:5">
      <c r="A84" s="8">
        <v>82</v>
      </c>
      <c r="B84" s="8" t="str">
        <f>"2102806710"</f>
        <v>2102806710</v>
      </c>
      <c r="C84" s="8" t="str">
        <f t="shared" ref="C84:C86" si="18">"2021028"</f>
        <v>2021028</v>
      </c>
      <c r="D84" s="9">
        <v>70.5</v>
      </c>
      <c r="E84" s="9"/>
    </row>
    <row r="85" s="5" customFormat="1" ht="35" customHeight="1" spans="1:6">
      <c r="A85" s="8">
        <v>83</v>
      </c>
      <c r="B85" s="8" t="str">
        <f>"2102806722"</f>
        <v>2102806722</v>
      </c>
      <c r="C85" s="8" t="str">
        <f t="shared" si="18"/>
        <v>2021028</v>
      </c>
      <c r="D85" s="9">
        <v>68.9</v>
      </c>
      <c r="E85" s="9"/>
      <c r="F85" s="13"/>
    </row>
    <row r="86" s="5" customFormat="1" ht="35" customHeight="1" spans="1:6">
      <c r="A86" s="8">
        <v>84</v>
      </c>
      <c r="B86" s="8" t="str">
        <f>"2102806715"</f>
        <v>2102806715</v>
      </c>
      <c r="C86" s="8" t="str">
        <f t="shared" si="18"/>
        <v>2021028</v>
      </c>
      <c r="D86" s="9">
        <v>68.2</v>
      </c>
      <c r="E86" s="9"/>
      <c r="F86" s="13"/>
    </row>
    <row r="87" ht="35" customHeight="1" spans="1:5">
      <c r="A87" s="8">
        <v>85</v>
      </c>
      <c r="B87" s="8" t="str">
        <f>"2102906823"</f>
        <v>2102906823</v>
      </c>
      <c r="C87" s="8" t="str">
        <f t="shared" ref="C87:C94" si="19">"2021029"</f>
        <v>2021029</v>
      </c>
      <c r="D87" s="9">
        <v>75.4</v>
      </c>
      <c r="E87" s="9"/>
    </row>
    <row r="88" ht="35" customHeight="1" spans="1:5">
      <c r="A88" s="8">
        <v>86</v>
      </c>
      <c r="B88" s="8" t="str">
        <f>"2102906816"</f>
        <v>2102906816</v>
      </c>
      <c r="C88" s="8" t="str">
        <f t="shared" si="19"/>
        <v>2021029</v>
      </c>
      <c r="D88" s="9">
        <v>71</v>
      </c>
      <c r="E88" s="9"/>
    </row>
    <row r="89" ht="35" customHeight="1" spans="1:5">
      <c r="A89" s="8">
        <v>87</v>
      </c>
      <c r="B89" s="8" t="str">
        <f>"2102906820"</f>
        <v>2102906820</v>
      </c>
      <c r="C89" s="8" t="str">
        <f t="shared" si="19"/>
        <v>2021029</v>
      </c>
      <c r="D89" s="9">
        <v>70.6</v>
      </c>
      <c r="E89" s="9"/>
    </row>
    <row r="90" ht="35" customHeight="1" spans="1:5">
      <c r="A90" s="8">
        <v>88</v>
      </c>
      <c r="B90" s="8" t="str">
        <f>"2102906813"</f>
        <v>2102906813</v>
      </c>
      <c r="C90" s="8" t="str">
        <f t="shared" si="19"/>
        <v>2021029</v>
      </c>
      <c r="D90" s="9">
        <v>68.2</v>
      </c>
      <c r="E90" s="9"/>
    </row>
    <row r="91" ht="35" customHeight="1" spans="1:5">
      <c r="A91" s="8">
        <v>89</v>
      </c>
      <c r="B91" s="8" t="str">
        <f>"2102906817"</f>
        <v>2102906817</v>
      </c>
      <c r="C91" s="8" t="str">
        <f t="shared" si="19"/>
        <v>2021029</v>
      </c>
      <c r="D91" s="9">
        <v>68.2</v>
      </c>
      <c r="E91" s="9"/>
    </row>
    <row r="92" ht="35" customHeight="1" spans="1:5">
      <c r="A92" s="8">
        <v>90</v>
      </c>
      <c r="B92" s="8" t="str">
        <f>"2102906818"</f>
        <v>2102906818</v>
      </c>
      <c r="C92" s="8" t="str">
        <f t="shared" si="19"/>
        <v>2021029</v>
      </c>
      <c r="D92" s="9">
        <v>66.3</v>
      </c>
      <c r="E92" s="9"/>
    </row>
    <row r="93" ht="35" customHeight="1" spans="1:5">
      <c r="A93" s="8">
        <v>91</v>
      </c>
      <c r="B93" s="8" t="str">
        <f>"2102906815"</f>
        <v>2102906815</v>
      </c>
      <c r="C93" s="8" t="str">
        <f t="shared" si="19"/>
        <v>2021029</v>
      </c>
      <c r="D93" s="9">
        <v>65.4</v>
      </c>
      <c r="E93" s="9"/>
    </row>
    <row r="94" ht="35" customHeight="1" spans="1:5">
      <c r="A94" s="8">
        <v>92</v>
      </c>
      <c r="B94" s="8" t="str">
        <f>"2102906822"</f>
        <v>2102906822</v>
      </c>
      <c r="C94" s="8" t="str">
        <f t="shared" si="19"/>
        <v>2021029</v>
      </c>
      <c r="D94" s="9">
        <v>64.1</v>
      </c>
      <c r="E94" s="9"/>
    </row>
    <row r="95" ht="35" customHeight="1" spans="1:5">
      <c r="A95" s="8">
        <v>93</v>
      </c>
      <c r="B95" s="8" t="str">
        <f>"2103006826"</f>
        <v>2103006826</v>
      </c>
      <c r="C95" s="8" t="str">
        <f>"2021030"</f>
        <v>2021030</v>
      </c>
      <c r="D95" s="9">
        <v>68.2</v>
      </c>
      <c r="E95" s="9"/>
    </row>
  </sheetData>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2020-08-24T01:03:00Z</dcterms:created>
  <dcterms:modified xsi:type="dcterms:W3CDTF">2021-07-19T02:22:50Z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